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10632" tabRatio="580"/>
  </bookViews>
  <sheets>
    <sheet name="ЛЗВ ОВ Б1" sheetId="1" r:id="rId1"/>
    <sheet name="Неподвижная опора (расчёт)" sheetId="2" state="hidden" r:id="rId2"/>
  </sheets>
  <definedNames>
    <definedName name="_xlnm._FilterDatabase" localSheetId="0" hidden="1">'ЛЗВ ОВ Б1'!$B$1:$T$342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8" i="1" l="1"/>
  <c r="U349" i="1"/>
  <c r="U350" i="1"/>
  <c r="U347" i="1"/>
  <c r="U343" i="1"/>
  <c r="U344" i="1"/>
  <c r="U345" i="1"/>
  <c r="U10" i="1"/>
  <c r="U11" i="1"/>
  <c r="U12" i="1"/>
  <c r="U13" i="1"/>
  <c r="U14" i="1"/>
  <c r="U15" i="1"/>
  <c r="U16" i="1"/>
  <c r="U17" i="1"/>
  <c r="U18" i="1"/>
  <c r="U19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9" i="1"/>
  <c r="B5" i="2" l="1"/>
  <c r="B3" i="2"/>
  <c r="B6" i="2"/>
  <c r="B9" i="2"/>
  <c r="B10" i="2" s="1"/>
  <c r="H4" i="2"/>
  <c r="B4" i="2"/>
  <c r="H3" i="2"/>
  <c r="B7" i="2" l="1"/>
</calcChain>
</file>

<file path=xl/comments1.xml><?xml version="1.0" encoding="utf-8"?>
<comments xmlns="http://schemas.openxmlformats.org/spreadsheetml/2006/main">
  <authors>
    <author>User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10,4 кг/м
2,5 пог на 1 шт крепление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5,8 кг/м вес
0,2м длина закладной
4 шт кол-во закладных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0,15*0,12 размер подкладки под трубу
2 кол-во накладок на 1 опору
31,4 кг/м2</t>
        </r>
      </text>
    </comment>
  </commentList>
</comments>
</file>

<file path=xl/sharedStrings.xml><?xml version="1.0" encoding="utf-8"?>
<sst xmlns="http://schemas.openxmlformats.org/spreadsheetml/2006/main" count="778" uniqueCount="237">
  <si>
    <t>Наименование работ</t>
  </si>
  <si>
    <t>ед.изм.</t>
  </si>
  <si>
    <t>шт</t>
  </si>
  <si>
    <t>кг</t>
  </si>
  <si>
    <t>1 секция</t>
  </si>
  <si>
    <t>9 этаж</t>
  </si>
  <si>
    <t>1 этаж</t>
  </si>
  <si>
    <t>2 секция</t>
  </si>
  <si>
    <t>Отопление</t>
  </si>
  <si>
    <t>3 секция</t>
  </si>
  <si>
    <t xml:space="preserve">наименование </t>
  </si>
  <si>
    <t>ед. изм</t>
  </si>
  <si>
    <t>Сталь листовая горячекатаная толщиной 4мм</t>
  </si>
  <si>
    <t>Трубный хомут металлический с дюбелем для трубы Ø76</t>
  </si>
  <si>
    <t>Анкер латунный забивной М12</t>
  </si>
  <si>
    <t>Анкер М12х120мм</t>
  </si>
  <si>
    <t>Шпилька М12</t>
  </si>
  <si>
    <t>пог. м</t>
  </si>
  <si>
    <t xml:space="preserve">кол-во на еденицу  </t>
  </si>
  <si>
    <t>всего опор</t>
  </si>
  <si>
    <t>Швеллер 12П</t>
  </si>
  <si>
    <t xml:space="preserve">площадь 1м пог </t>
  </si>
  <si>
    <t>м2</t>
  </si>
  <si>
    <t>Подвижные опоры устанавливатьс шагом 3м</t>
  </si>
  <si>
    <t>материал на неподвижную опору (1 шт)</t>
  </si>
  <si>
    <t>Сталь угловая 75х5</t>
  </si>
  <si>
    <t>Неподвижные опоры устанавливать согласно проекта</t>
  </si>
  <si>
    <t>Грунт эмаль 3 в 1</t>
  </si>
  <si>
    <t>для подвижных опор</t>
  </si>
  <si>
    <t xml:space="preserve">примечание </t>
  </si>
  <si>
    <t>Ведомость объёмов работ и материалов на монтаж внутренней системы отопления</t>
  </si>
  <si>
    <t>2-3 этаж</t>
  </si>
  <si>
    <t>4-8 этаж</t>
  </si>
  <si>
    <t>Многоэтажный жилой дом по адресу: Воронежская область г. Богучар, ул. Проспект 50-летия Победы, д35. Дом №1, 2 очередь строительства</t>
  </si>
  <si>
    <t>Магистральные трубопроводы Т11/Т12</t>
  </si>
  <si>
    <t>Труба стальная электросварная ∅108х4,0</t>
  </si>
  <si>
    <t>мп</t>
  </si>
  <si>
    <t>Магистраль от котельной до ИТП</t>
  </si>
  <si>
    <t>Отвод 90° ∅108х4,0</t>
  </si>
  <si>
    <t>Кран шаровый ВР-НР, Ду40</t>
  </si>
  <si>
    <t>Кран шаровый ВР-НР, Ду15</t>
  </si>
  <si>
    <t>Воздухоотводчик автоматический 1/2"</t>
  </si>
  <si>
    <t>Неподвижная опора для трубы ∅108х4,0</t>
  </si>
  <si>
    <t>Подвижная опора для трубы ∅108х4,0</t>
  </si>
  <si>
    <t>Антикоррозионное покрытие, ГФ-021 в 1 слой</t>
  </si>
  <si>
    <t>Эмаль ПФ-115, в 2 слоя</t>
  </si>
  <si>
    <t>Теплоизоляция из вспененного каучука δ=40 мм для труб Ду108мм</t>
  </si>
  <si>
    <t>серия 4.903.10</t>
  </si>
  <si>
    <t>серия 5.900-7 вып.0</t>
  </si>
  <si>
    <t>K-flex ST</t>
  </si>
  <si>
    <t>Sаnext</t>
  </si>
  <si>
    <t>Электрический конвектор ATLANTIC 0,5 кВт в комплекте с креплением</t>
  </si>
  <si>
    <t>F119 Design 500W/ ATLANTIC</t>
  </si>
  <si>
    <t>производитель/ тип/ марка/ серия</t>
  </si>
  <si>
    <t>Система отопления подвал</t>
  </si>
  <si>
    <t>Стальной шаровый кран фланцевый Ду65</t>
  </si>
  <si>
    <t xml:space="preserve">КШТ 60.103.065.А/ "Broen" </t>
  </si>
  <si>
    <t>Стальной шаровый кран фланцевый Ду100</t>
  </si>
  <si>
    <t>КШТ 60.103.100.А/ "Broen"</t>
  </si>
  <si>
    <t>Кран шаровый ВР-НР, Ду25</t>
  </si>
  <si>
    <t>Труба стальная электросварная ∅133х5,0</t>
  </si>
  <si>
    <t>Труба стальная электросварная ∅76х3,5</t>
  </si>
  <si>
    <t>Труба стальная водогазопроводная ∅20х2,8</t>
  </si>
  <si>
    <t>Труба стальная водогазопроводная ∅15х2,5</t>
  </si>
  <si>
    <t>Отвод 90° ∅133х5,0</t>
  </si>
  <si>
    <t>Отвод 90° ∅76х3,5</t>
  </si>
  <si>
    <t>Тройник ∅133х5,0</t>
  </si>
  <si>
    <t>Тройник ∅108х4,0</t>
  </si>
  <si>
    <t>Тройник ∅76х3,5</t>
  </si>
  <si>
    <t>Неподвижная опора для трубы ∅133х5,0</t>
  </si>
  <si>
    <t>Неподвижная опора для трубы ∅76х3,5</t>
  </si>
  <si>
    <t>Подвижная опора для трубы ∅133х5,0</t>
  </si>
  <si>
    <t>Подвижная опора для трубы ∅76х3,5</t>
  </si>
  <si>
    <t>Подвижная опора для трубы ∅20х2,8</t>
  </si>
  <si>
    <t>Подвижная опора для трубы ∅15х2,5</t>
  </si>
  <si>
    <t>Фланец 1-65-10</t>
  </si>
  <si>
    <t>Фланец 1-100-10</t>
  </si>
  <si>
    <t>Теплоизоляция из вспененного каучука δ=40 мм для труб Ду125мм</t>
  </si>
  <si>
    <t>Теплоизоляция из вспененного каучука δ=40 мм для труб Ду76мм</t>
  </si>
  <si>
    <t>Теплоизоляция из вспененного каучука δ=40 мм для труб Ду20мм</t>
  </si>
  <si>
    <t>Теплоизоляция из вспененного каучука δ=40 мм для труб Ду15мм</t>
  </si>
  <si>
    <t>Автоматический балансировочный клапан , ВР-ВР, Ду40, в комплекте с импульсной трубкой</t>
  </si>
  <si>
    <t>DPV</t>
  </si>
  <si>
    <t>Ручной балансировочный клапан фланцевый, Ду65</t>
  </si>
  <si>
    <t>STP</t>
  </si>
  <si>
    <t>Сгон прямой ("американка") 1 1/2"</t>
  </si>
  <si>
    <t>Труба стальная электросварная ∅57х3,0</t>
  </si>
  <si>
    <t>Труба стальная водогазопроводная ∅40х3,5</t>
  </si>
  <si>
    <t>Труба стальная водогазопроводная ∅32х3,2</t>
  </si>
  <si>
    <t>Труба стальная водогазопроводная ∅25х3,2</t>
  </si>
  <si>
    <t>Компенсатор Ду40 под приварку, осевой ход (-45/+5) мм</t>
  </si>
  <si>
    <t>Неподвижная опора для трубы ∅32х3,2</t>
  </si>
  <si>
    <t>Хомут сантехнический, диаметром Ду65</t>
  </si>
  <si>
    <t>Хомут сантехнический, диаметром Ду50</t>
  </si>
  <si>
    <t>Хомут сантехнический, диаметром Ду40</t>
  </si>
  <si>
    <t>Хомут сантехнический, диаметром Ду32</t>
  </si>
  <si>
    <t>Хомут сантехнический, диаметром Ду25</t>
  </si>
  <si>
    <t>Теплоизоляция из вспененного каучука δ=40 мм для труб Ду65мм</t>
  </si>
  <si>
    <t>Теплоизоляция из вспененного каучука δ=40 мм для труб Ду50мм</t>
  </si>
  <si>
    <t>Теплоизоляция из вспененного каучука δ=40 мм для труб Ду40мм</t>
  </si>
  <si>
    <t>Теплоизоляция из вспененного каучука δ=40 мм для труб Ду32мм</t>
  </si>
  <si>
    <t>Теплоизоляция из вспененного каучука δ=40 мм для труб Ду25мм</t>
  </si>
  <si>
    <t>Радиатор "Purmo Compact" высотой 400 мм, со встроенным воздушником, комплектом кронштейнов, рабочее давление 10 бар , макс . температура 110° С C 22-400-400</t>
  </si>
  <si>
    <t>Конвектор напольный "SAVVA KN" высотой 130 мм, шириной 235 мм в исполнении "под термоклапан" KN 300х150х2400</t>
  </si>
  <si>
    <t>Терморегулирующий ручной клапан Ду15</t>
  </si>
  <si>
    <t>RV</t>
  </si>
  <si>
    <t>Кран шаровый ВР-ВР, Ду15</t>
  </si>
  <si>
    <t>Термостатический клапан угловой, Ду15</t>
  </si>
  <si>
    <t>RV2</t>
  </si>
  <si>
    <t>Термостатическая головка с жидким датчиком,6-28°C, в защитном кожухе</t>
  </si>
  <si>
    <t>TH</t>
  </si>
  <si>
    <t>Автоматический балансировочный клапан , ВР-ВР, Ду15, в комплекте с импульсной трубкой</t>
  </si>
  <si>
    <t>Ручной балансировочный клапан, Ду15</t>
  </si>
  <si>
    <t>Коллектор для отопления и водоснабжения «Квартирный» 1"x 3/4" на 3 контура евроконус</t>
  </si>
  <si>
    <t>Комплект для коллектора G1" воздухоотв-к и слив кр.</t>
  </si>
  <si>
    <t>Ниппель переходной НР 1" x НР 1/2"</t>
  </si>
  <si>
    <t>Переходник с наружной резьбой 16хН.р.1/2"</t>
  </si>
  <si>
    <t>Переходник с наружной резьбой 16хН.р.3/4"</t>
  </si>
  <si>
    <t>Сгон прямой ("американка") 1/2"</t>
  </si>
  <si>
    <t>Труба SANEXT «Универсальная» 16х2.2</t>
  </si>
  <si>
    <t>Труба гофрированная ПНД 25, для труб 16</t>
  </si>
  <si>
    <t>Хомут сантехнический, диаметром Ду15</t>
  </si>
  <si>
    <t>Радиатор "Purmo Compact" высотой 400 мм, со встроенным воздушником, комплектом кронштейнов, рабочее давление 10 бар , макс . температура 110° С C 22-400-500</t>
  </si>
  <si>
    <t>Радиатор "Purmo Compact" высотой 400 мм, со встроенным воздушником, комплектом кронштейнов, рабочее давление 10 бар , макс . температура 110° С C 22-400-600</t>
  </si>
  <si>
    <t>Радиатор "Purmo Compact" высотой 400 мм, со встроенным воздушником, комплектом кронштейнов, рабочее давление 10 бар , макс . температура 110° С C 22-400-1200</t>
  </si>
  <si>
    <t>Компенсатор Ду15 под приварку, осевой ход (-45/+5) мм</t>
  </si>
  <si>
    <t>Неподвижная опора для трубы ∅15х2,5</t>
  </si>
  <si>
    <t>Компенсатор Ду50 под приварку, осевой ход (-45/+5) мм</t>
  </si>
  <si>
    <t>Неподвижная опора для трубы ∅57х3,0</t>
  </si>
  <si>
    <t>Радиатор "Purmo Compact" высотой 400 мм, со встроенным воздушником,комплектом кронштейнов, рабочее давление 10 бар , макс. температура 110° С C 22-400-400</t>
  </si>
  <si>
    <t>Радиатор "Purmo Compact" высотой 400 мм, со встроенным воздушником,комплектом кронштейнов, рабочее давление 10 бар , макс. температура 110° С C 22-400-600</t>
  </si>
  <si>
    <t>Термостатическая головка с жидким датчиком, 6-28°C, в защитном кожухе</t>
  </si>
  <si>
    <t xml:space="preserve">Подвал </t>
  </si>
  <si>
    <t>Стояки</t>
  </si>
  <si>
    <t>Радиатор "Purmo Compact" высотой 400 мм, со встроенным воздушником,комплектом кронштейнов, рабочее давление 10 бар , макс. температура 110° С C 22-400-500</t>
  </si>
  <si>
    <t>Радиатор "Purmo Compact" высотой 400 мм, со встроенным воздушником,комплектом кронштейнов, рабочее давление 10 бар , макс. температура 110° С C 22-400-1200</t>
  </si>
  <si>
    <t>Радиатор "Purmo Compact" высотой 400 мм, со встроенным воздушником,комплектом кронштейнов, рабочее давление 10 бар , макс. температура 110° С C 22-400-800</t>
  </si>
  <si>
    <t>Радиатор "Purmo Compact" высотой 400 мм, со встроенным воздушником, комплектом кронштейнов, рабочее давление 10 бар , макс . температура 110° С C 22-400-800</t>
  </si>
  <si>
    <t>Радиатор "Purmo Ventil Compact" высотой 400 мм, со встроенной клапанной вставкой Oventrop, со встроенным воздушником, комплектом кронштейнов, рабочее давление 10 бар, макс. температура 110°С</t>
  </si>
  <si>
    <t>CV 22-400-400</t>
  </si>
  <si>
    <t>CV 22-400-1000</t>
  </si>
  <si>
    <t>CV 22-400-1200</t>
  </si>
  <si>
    <t>CV 22-400-1400</t>
  </si>
  <si>
    <t>CV 22-400-1600</t>
  </si>
  <si>
    <t>CV 33-400-800</t>
  </si>
  <si>
    <t>CV 33-400-900</t>
  </si>
  <si>
    <t>CV 33-500-500</t>
  </si>
  <si>
    <t>CV 33-500-800</t>
  </si>
  <si>
    <t>Термостатический элемент RTRW-K 7084</t>
  </si>
  <si>
    <t>Danfoss</t>
  </si>
  <si>
    <t>Коллектор поэтажный на 8 выходов в составе:</t>
  </si>
  <si>
    <t>Коллектор из нержавеющей стали, Ду32, на 8 выходов 1/2"</t>
  </si>
  <si>
    <t>компл</t>
  </si>
  <si>
    <t>Кран шаровый со сгоном ВР-НР, Ду 25</t>
  </si>
  <si>
    <t>Фильтр косой, Ду25</t>
  </si>
  <si>
    <t>Комплект для коллектора НР 1" с автоматическим воздухоотводчиком</t>
  </si>
  <si>
    <t>Хомут коллекторный , Ду32</t>
  </si>
  <si>
    <t>Кронштейн крепления коллектора, Ду32</t>
  </si>
  <si>
    <t>Автоматический балансировочный клапан DPV, Ду20</t>
  </si>
  <si>
    <t>Ручной балансировочный клапан STP, Ду15L</t>
  </si>
  <si>
    <t>Шаровый кран для термодатчика, Ду15</t>
  </si>
  <si>
    <t>Вставка ремонтная 110мм 3/4"</t>
  </si>
  <si>
    <t>Теплосчетчик МONO RM, Ду15, Gном=1.5м³/ч</t>
  </si>
  <si>
    <t>Присоединитель для теплосчетчика ВР 3/4" x НР 1/2"</t>
  </si>
  <si>
    <t>Заглушка НР 1/2"</t>
  </si>
  <si>
    <t>Футорка НР 1/2"- ВР 1/4"</t>
  </si>
  <si>
    <t>Ниппель НР 1"</t>
  </si>
  <si>
    <t>Переходник ВР 1"- НР 3/4"</t>
  </si>
  <si>
    <t>Ниппель переходный НР 1"-НР 3/4"</t>
  </si>
  <si>
    <t>Шкаф встроенный на 8 выходов</t>
  </si>
  <si>
    <t>Арматура и трубопроводы</t>
  </si>
  <si>
    <t>Прямой узел SANEXT для нижнего подключения радиатора R 3/4" евроконус - G3/4" евроконус</t>
  </si>
  <si>
    <t>Ниппель переходной для Н- образного фитинга R 3/4" евроконус - R1/2" евроконус</t>
  </si>
  <si>
    <t>Переходник компрессионный на евроконус 3/4 16х2,0/2,2 - G3/4" евроконус</t>
  </si>
  <si>
    <t>Переходник с наружной резьбой 16хR1/2"</t>
  </si>
  <si>
    <t>Переходник с внутренней резьбой 16хG1/2"</t>
  </si>
  <si>
    <t>Тройник Sanext Lite 16-16-16</t>
  </si>
  <si>
    <t>Труба из сшитого полиэтилена PEX-A/EVON 16x2,2</t>
  </si>
  <si>
    <t>CV 22-400-800</t>
  </si>
  <si>
    <t>CV 22-400-900</t>
  </si>
  <si>
    <t>CV 22-400-1100</t>
  </si>
  <si>
    <t>CV 33-400-400</t>
  </si>
  <si>
    <t>CV 33-400-700</t>
  </si>
  <si>
    <t>Коллектор поэтажный на 9 выходов в составе:</t>
  </si>
  <si>
    <t>Коллектор из нержавеющей стали, Ду32, на 9 выходов 1/2"</t>
  </si>
  <si>
    <t>Теплосчетчик МONO RM, Ду15, Gном=1,5м³/ч</t>
  </si>
  <si>
    <t>Шкаф встроенный на 9 выходов</t>
  </si>
  <si>
    <t>CV 22-400-600</t>
  </si>
  <si>
    <t>CV 22-400-700</t>
  </si>
  <si>
    <t>CV 33-400-500</t>
  </si>
  <si>
    <t>CV 33-400-1000</t>
  </si>
  <si>
    <t>Коллектор поэтажный на 5 выходов в составе:</t>
  </si>
  <si>
    <t>Коллектор из нержавеющей стали, Ду32, на 5 выходов 1/2"</t>
  </si>
  <si>
    <t>Ручной балансировочный клапан STP, Ду20</t>
  </si>
  <si>
    <t>Ручной балансировочный клапан STP, Ду15</t>
  </si>
  <si>
    <t>Шаровый кран для термодатчика, Ду20</t>
  </si>
  <si>
    <t>Присоединитель для теплосчетчика 3/4"</t>
  </si>
  <si>
    <t>Ниппель НР 3/4"</t>
  </si>
  <si>
    <t>Переходник ВР 3/4"- НР 1/2"</t>
  </si>
  <si>
    <t>Муфта переходная ВР 1/2"- ВР 3/4"</t>
  </si>
  <si>
    <t>Шкаф встроенный на 5 выходов</t>
  </si>
  <si>
    <t>Переходник с наружной резьбой 20хR1/2"</t>
  </si>
  <si>
    <t>Переходник с наружной резьбой 25хR3/4"</t>
  </si>
  <si>
    <t>Переходник с внутренней резьбой 20хG3/4"</t>
  </si>
  <si>
    <t>Переходник с внутренней резьбой 25хG3/4"</t>
  </si>
  <si>
    <t>Тройник Sanext Lite 16-20-16</t>
  </si>
  <si>
    <t>Тройник Sanext Lite 20-16-16</t>
  </si>
  <si>
    <t>Тройник Sanext Lite 25-16-20</t>
  </si>
  <si>
    <t>Труба из сшитого полиэтилена PEX-A/EVON 20x2,8</t>
  </si>
  <si>
    <t>Труба из сшитого полиэтилена PEX-A/EVON 25x3,5</t>
  </si>
  <si>
    <t>Труба гофрированная ПНД 32, для труб 20</t>
  </si>
  <si>
    <t>Труба гофрированная ПНД 40, для труб 25</t>
  </si>
  <si>
    <t>Коллектор поэтажный на 6 выходов в составе:</t>
  </si>
  <si>
    <t>Коллектор из нержавеющей стали, Ду32, на 6 выходов 1/2"</t>
  </si>
  <si>
    <t>Шкаф встроенный на 6 выходов</t>
  </si>
  <si>
    <t>CV 33-400-600</t>
  </si>
  <si>
    <t>Всего</t>
  </si>
  <si>
    <t>Распределительный коллектор на 8 выходов</t>
  </si>
  <si>
    <t>Распределительный коллектор этажа на 9 выходов</t>
  </si>
  <si>
    <t>Распределительный коллектор на 5 выходов</t>
  </si>
  <si>
    <t>Распределительный коллектор на 6 выходов</t>
  </si>
  <si>
    <t>Ст4, 5, 6</t>
  </si>
  <si>
    <t>Ст1, 2, 3</t>
  </si>
  <si>
    <t>Ст7, 8, 9</t>
  </si>
  <si>
    <t>Радиаторы</t>
  </si>
  <si>
    <t>Вентиляция</t>
  </si>
  <si>
    <t>Решетка регулируемая АЛР 150х200</t>
  </si>
  <si>
    <t>Арктос</t>
  </si>
  <si>
    <t>Решетка регулируемая АЛР 300х200</t>
  </si>
  <si>
    <t>Ротационно-динамический дефлектор Ду400</t>
  </si>
  <si>
    <t>Rotado</t>
  </si>
  <si>
    <t>На кровле</t>
  </si>
  <si>
    <t>Воздушно-тепловая завеса с электрическим источником тепла, с креплением, с пультом управления КЭВ-6П2021Е</t>
  </si>
  <si>
    <t>Тепломаш</t>
  </si>
  <si>
    <t>Воздуховод из оцинкованной стали прямоугольного сечения 150х200</t>
  </si>
  <si>
    <t>Вентилятор бытовой осевой IN9/3.5</t>
  </si>
  <si>
    <t>"Арктика"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</si>
</sst>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16" fillId="0" borderId="0"/>
  </cellStyleXfs>
  <cellXfs count="161">
    <xf numFmtId="0" fontId="0" fillId="0" borderId="0" xfId="0"/>
    <xf numFmtId="2" fontId="0" fillId="0" borderId="0" xfId="0" applyNumberFormat="1"/>
    <xf numFmtId="0" fontId="0" fillId="0" borderId="1" xfId="0" applyBorder="1"/>
    <xf numFmtId="0" fontId="1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13" fillId="0" borderId="1" xfId="3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</xf>
    <xf numFmtId="49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  <xf numFmtId="49" fontId="3" fillId="0" borderId="1" xfId="2" applyNumberFormat="1" applyFont="1" applyFill="1" applyBorder="1" applyAlignment="1" applyProtection="1">
      <alignment horizontal="center" vertical="center"/>
    </xf>
    <xf numFmtId="0" fontId="15" fillId="0" borderId="1" xfId="0" applyFont="1" applyBorder="1"/>
    <xf numFmtId="0" fontId="0" fillId="0" borderId="1" xfId="0" applyFill="1" applyBorder="1"/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18" fillId="0" borderId="1" xfId="0" applyFont="1" applyBorder="1"/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6" fillId="2" borderId="1" xfId="2" applyNumberFormat="1" applyFont="1" applyFill="1" applyBorder="1" applyAlignment="1" applyProtection="1">
      <alignment horizontal="left" vertical="center"/>
    </xf>
    <xf numFmtId="49" fontId="6" fillId="2" borderId="1" xfId="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/>
    <xf numFmtId="0" fontId="6" fillId="2" borderId="1" xfId="2" applyNumberFormat="1" applyFont="1" applyFill="1" applyBorder="1" applyAlignment="1" applyProtection="1">
      <alignment horizontal="left" vertical="center" wrapText="1"/>
    </xf>
    <xf numFmtId="49" fontId="6" fillId="2" borderId="1" xfId="2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9" fontId="21" fillId="3" borderId="1" xfId="2" applyNumberFormat="1" applyFont="1" applyFill="1" applyBorder="1" applyAlignment="1" applyProtection="1">
      <alignment horizontal="center" vertical="center"/>
    </xf>
    <xf numFmtId="49" fontId="6" fillId="2" borderId="1" xfId="2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7" xfId="0" applyBorder="1"/>
    <xf numFmtId="2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0" fillId="0" borderId="6" xfId="0" applyBorder="1"/>
    <xf numFmtId="0" fontId="9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9" fillId="0" borderId="6" xfId="0" applyFont="1" applyBorder="1"/>
    <xf numFmtId="0" fontId="9" fillId="2" borderId="3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 applyProtection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19" fillId="3" borderId="3" xfId="2" applyNumberFormat="1" applyFont="1" applyFill="1" applyBorder="1" applyAlignment="1" applyProtection="1">
      <alignment horizontal="center" vertical="center" wrapText="1"/>
    </xf>
    <xf numFmtId="0" fontId="6" fillId="2" borderId="6" xfId="2" applyNumberFormat="1" applyFont="1" applyFill="1" applyBorder="1" applyAlignment="1" applyProtection="1">
      <alignment horizontal="left" vertical="center" wrapText="1"/>
    </xf>
    <xf numFmtId="49" fontId="21" fillId="3" borderId="3" xfId="2" applyNumberFormat="1" applyFont="1" applyFill="1" applyBorder="1" applyAlignment="1" applyProtection="1">
      <alignment horizontal="center" vertical="center"/>
    </xf>
    <xf numFmtId="49" fontId="6" fillId="2" borderId="3" xfId="2" applyNumberFormat="1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left" vertical="center"/>
    </xf>
    <xf numFmtId="49" fontId="6" fillId="0" borderId="3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 applyProtection="1">
      <alignment horizontal="left" vertical="center"/>
    </xf>
    <xf numFmtId="49" fontId="6" fillId="0" borderId="6" xfId="2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9" fontId="21" fillId="3" borderId="1" xfId="2" applyNumberFormat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 applyProtection="1">
      <alignment horizontal="center" vertical="center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6" fillId="2" borderId="6" xfId="2" applyNumberFormat="1" applyFont="1" applyFill="1" applyBorder="1" applyAlignment="1" applyProtection="1">
      <alignment horizontal="center" vertical="center" wrapText="1"/>
    </xf>
    <xf numFmtId="0" fontId="7" fillId="2" borderId="3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3" xfId="4"/>
    <cellStyle name="Обычный 6 2" xfId="1"/>
    <cellStyle name="Обычный_Лист1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0"/>
  <sheetViews>
    <sheetView tabSelected="1" zoomScale="70" zoomScaleNormal="70" workbookViewId="0">
      <pane xSplit="5" ySplit="6" topLeftCell="F322" activePane="bottomRight" state="frozen"/>
      <selection pane="topRight" activeCell="D1" sqref="D1"/>
      <selection pane="bottomLeft" activeCell="A19" sqref="A19"/>
      <selection pane="bottomRight" activeCell="U209" sqref="U209"/>
    </sheetView>
  </sheetViews>
  <sheetFormatPr defaultRowHeight="14.4" outlineLevelRow="1" outlineLevelCol="1" x14ac:dyDescent="0.3"/>
  <cols>
    <col min="1" max="1" width="8.88671875" style="2"/>
    <col min="2" max="2" width="70.77734375" style="2" customWidth="1"/>
    <col min="3" max="3" width="17.88671875" style="59" customWidth="1"/>
    <col min="4" max="4" width="8.88671875" style="59"/>
    <col min="5" max="5" width="8.88671875" style="61"/>
    <col min="6" max="6" width="10.77734375" style="59" customWidth="1"/>
    <col min="7" max="7" width="10.77734375" style="61" customWidth="1" outlineLevel="1" collapsed="1"/>
    <col min="8" max="9" width="10.77734375" style="62" customWidth="1" outlineLevel="1"/>
    <col min="10" max="10" width="10.77734375" style="61" customWidth="1" outlineLevel="1"/>
    <col min="11" max="11" width="10.77734375" style="62" customWidth="1" outlineLevel="1"/>
    <col min="12" max="15" width="10.77734375" style="61" customWidth="1" outlineLevel="1"/>
    <col min="16" max="16" width="10.77734375" style="62" customWidth="1" outlineLevel="1"/>
    <col min="17" max="20" width="10.77734375" style="61" customWidth="1" outlineLevel="1"/>
    <col min="21" max="21" width="10.77734375" style="61" customWidth="1"/>
    <col min="22" max="22" width="24.88671875" style="2" customWidth="1"/>
    <col min="23" max="16384" width="8.88671875" style="2"/>
  </cols>
  <sheetData>
    <row r="2" spans="2:22" ht="17.399999999999999" x14ac:dyDescent="0.3">
      <c r="B2" s="154" t="s">
        <v>30</v>
      </c>
      <c r="C2" s="154"/>
      <c r="D2" s="154"/>
      <c r="E2" s="154"/>
      <c r="F2" s="154"/>
      <c r="G2" s="154"/>
    </row>
    <row r="3" spans="2:22" ht="35.4" customHeight="1" x14ac:dyDescent="0.3">
      <c r="B3" s="154" t="s">
        <v>33</v>
      </c>
      <c r="C3" s="154"/>
      <c r="D3" s="154"/>
      <c r="E3" s="154"/>
      <c r="F3" s="154"/>
      <c r="G3" s="154"/>
    </row>
    <row r="4" spans="2:22" ht="15" thickBot="1" x14ac:dyDescent="0.35">
      <c r="F4" s="71"/>
      <c r="G4" s="75"/>
      <c r="H4" s="77"/>
      <c r="I4" s="77"/>
      <c r="J4" s="75"/>
      <c r="K4" s="77"/>
      <c r="L4" s="75"/>
      <c r="M4" s="75"/>
      <c r="N4" s="75"/>
      <c r="O4" s="75"/>
      <c r="P4" s="77"/>
      <c r="Q4" s="75"/>
      <c r="R4" s="75"/>
      <c r="S4" s="75"/>
      <c r="T4" s="75"/>
      <c r="U4" s="75"/>
    </row>
    <row r="5" spans="2:22" ht="17.399999999999999" x14ac:dyDescent="0.3">
      <c r="B5" s="12"/>
      <c r="C5" s="146"/>
      <c r="D5" s="19"/>
      <c r="E5" s="147"/>
      <c r="F5" s="155" t="s">
        <v>4</v>
      </c>
      <c r="G5" s="156"/>
      <c r="H5" s="156"/>
      <c r="I5" s="156"/>
      <c r="J5" s="157"/>
      <c r="K5" s="155" t="s">
        <v>7</v>
      </c>
      <c r="L5" s="156"/>
      <c r="M5" s="156"/>
      <c r="N5" s="156"/>
      <c r="O5" s="157"/>
      <c r="P5" s="155" t="s">
        <v>9</v>
      </c>
      <c r="Q5" s="156"/>
      <c r="R5" s="156"/>
      <c r="S5" s="156"/>
      <c r="T5" s="157"/>
      <c r="U5" s="152"/>
      <c r="V5" s="80"/>
    </row>
    <row r="6" spans="2:22" ht="32.4" customHeight="1" thickBot="1" x14ac:dyDescent="0.35">
      <c r="B6" s="13" t="s">
        <v>0</v>
      </c>
      <c r="C6" s="13" t="s">
        <v>53</v>
      </c>
      <c r="D6" s="14" t="s">
        <v>1</v>
      </c>
      <c r="E6" s="148" t="s">
        <v>132</v>
      </c>
      <c r="F6" s="31" t="s">
        <v>133</v>
      </c>
      <c r="G6" s="65" t="s">
        <v>6</v>
      </c>
      <c r="H6" s="32" t="s">
        <v>31</v>
      </c>
      <c r="I6" s="32" t="s">
        <v>32</v>
      </c>
      <c r="J6" s="78" t="s">
        <v>5</v>
      </c>
      <c r="K6" s="33" t="s">
        <v>133</v>
      </c>
      <c r="L6" s="65" t="s">
        <v>6</v>
      </c>
      <c r="M6" s="65" t="s">
        <v>31</v>
      </c>
      <c r="N6" s="65" t="s">
        <v>32</v>
      </c>
      <c r="O6" s="78" t="s">
        <v>5</v>
      </c>
      <c r="P6" s="33" t="s">
        <v>133</v>
      </c>
      <c r="Q6" s="65" t="s">
        <v>6</v>
      </c>
      <c r="R6" s="65" t="s">
        <v>31</v>
      </c>
      <c r="S6" s="65" t="s">
        <v>32</v>
      </c>
      <c r="T6" s="78" t="s">
        <v>5</v>
      </c>
      <c r="U6" s="153" t="s">
        <v>216</v>
      </c>
      <c r="V6" s="80"/>
    </row>
    <row r="7" spans="2:22" ht="17.399999999999999" x14ac:dyDescent="0.3">
      <c r="B7" s="139" t="s">
        <v>8</v>
      </c>
      <c r="C7" s="40"/>
      <c r="D7" s="39"/>
      <c r="E7" s="70"/>
      <c r="F7" s="87"/>
      <c r="G7" s="104"/>
      <c r="H7" s="87"/>
      <c r="I7" s="87"/>
      <c r="J7" s="104"/>
      <c r="K7" s="140"/>
      <c r="L7" s="104"/>
      <c r="M7" s="104"/>
      <c r="N7" s="104"/>
      <c r="O7" s="104"/>
      <c r="P7" s="87"/>
      <c r="Q7" s="104"/>
      <c r="R7" s="104"/>
      <c r="S7" s="104"/>
      <c r="T7" s="104"/>
      <c r="U7" s="104"/>
    </row>
    <row r="8" spans="2:22" s="30" customFormat="1" ht="13.8" customHeight="1" x14ac:dyDescent="0.3">
      <c r="B8" s="138" t="s">
        <v>37</v>
      </c>
      <c r="C8" s="18"/>
      <c r="D8" s="24"/>
      <c r="E8" s="66"/>
      <c r="F8" s="16"/>
      <c r="G8" s="66"/>
      <c r="H8" s="9"/>
      <c r="I8" s="9"/>
      <c r="J8" s="66"/>
      <c r="K8" s="16"/>
      <c r="L8" s="66"/>
      <c r="M8" s="73"/>
      <c r="N8" s="73"/>
      <c r="O8" s="66"/>
      <c r="P8" s="16"/>
      <c r="Q8" s="66"/>
      <c r="R8" s="73"/>
      <c r="S8" s="73"/>
      <c r="T8" s="66"/>
      <c r="U8" s="66"/>
    </row>
    <row r="9" spans="2:22" s="30" customFormat="1" ht="13.8" customHeight="1" x14ac:dyDescent="0.3">
      <c r="B9" s="23" t="s">
        <v>35</v>
      </c>
      <c r="C9" s="18"/>
      <c r="D9" s="24" t="s">
        <v>36</v>
      </c>
      <c r="E9" s="66">
        <v>117</v>
      </c>
      <c r="F9" s="16"/>
      <c r="G9" s="66"/>
      <c r="H9" s="9"/>
      <c r="I9" s="9"/>
      <c r="J9" s="66"/>
      <c r="K9" s="16"/>
      <c r="L9" s="66"/>
      <c r="M9" s="73"/>
      <c r="N9" s="73"/>
      <c r="O9" s="66"/>
      <c r="P9" s="16"/>
      <c r="Q9" s="66"/>
      <c r="R9" s="73"/>
      <c r="S9" s="73"/>
      <c r="T9" s="66"/>
      <c r="U9" s="66">
        <f>SUM(E9:T9)</f>
        <v>117</v>
      </c>
    </row>
    <row r="10" spans="2:22" s="30" customFormat="1" ht="13.8" customHeight="1" x14ac:dyDescent="0.3">
      <c r="B10" s="23" t="s">
        <v>38</v>
      </c>
      <c r="C10" s="18"/>
      <c r="D10" s="24" t="s">
        <v>2</v>
      </c>
      <c r="E10" s="66">
        <v>12</v>
      </c>
      <c r="F10" s="16"/>
      <c r="G10" s="66"/>
      <c r="H10" s="9"/>
      <c r="I10" s="9"/>
      <c r="J10" s="66"/>
      <c r="K10" s="16"/>
      <c r="L10" s="66"/>
      <c r="M10" s="73"/>
      <c r="N10" s="73"/>
      <c r="O10" s="66"/>
      <c r="P10" s="16"/>
      <c r="Q10" s="66"/>
      <c r="R10" s="73"/>
      <c r="S10" s="73"/>
      <c r="T10" s="66"/>
      <c r="U10" s="66">
        <f t="shared" ref="U10:U72" si="0">SUM(E10:T10)</f>
        <v>12</v>
      </c>
    </row>
    <row r="11" spans="2:22" s="30" customFormat="1" ht="13.8" customHeight="1" x14ac:dyDescent="0.3">
      <c r="B11" s="23" t="s">
        <v>39</v>
      </c>
      <c r="C11" s="18" t="s">
        <v>50</v>
      </c>
      <c r="D11" s="24" t="s">
        <v>2</v>
      </c>
      <c r="E11" s="66">
        <v>2</v>
      </c>
      <c r="F11" s="16"/>
      <c r="G11" s="66"/>
      <c r="H11" s="9"/>
      <c r="I11" s="9"/>
      <c r="J11" s="66"/>
      <c r="K11" s="16"/>
      <c r="L11" s="66"/>
      <c r="M11" s="73"/>
      <c r="N11" s="73"/>
      <c r="O11" s="66"/>
      <c r="P11" s="16"/>
      <c r="Q11" s="66"/>
      <c r="R11" s="73"/>
      <c r="S11" s="73"/>
      <c r="T11" s="66"/>
      <c r="U11" s="66">
        <f t="shared" si="0"/>
        <v>2</v>
      </c>
    </row>
    <row r="12" spans="2:22" s="30" customFormat="1" ht="13.8" customHeight="1" x14ac:dyDescent="0.3">
      <c r="B12" s="23" t="s">
        <v>40</v>
      </c>
      <c r="C12" s="18" t="s">
        <v>50</v>
      </c>
      <c r="D12" s="24" t="s">
        <v>2</v>
      </c>
      <c r="E12" s="66">
        <v>2</v>
      </c>
      <c r="F12" s="16"/>
      <c r="G12" s="66"/>
      <c r="H12" s="9"/>
      <c r="I12" s="9"/>
      <c r="J12" s="66"/>
      <c r="K12" s="16"/>
      <c r="L12" s="66"/>
      <c r="M12" s="73"/>
      <c r="N12" s="73"/>
      <c r="O12" s="66"/>
      <c r="P12" s="16"/>
      <c r="Q12" s="66"/>
      <c r="R12" s="73"/>
      <c r="S12" s="73"/>
      <c r="T12" s="66"/>
      <c r="U12" s="66">
        <f t="shared" si="0"/>
        <v>2</v>
      </c>
    </row>
    <row r="13" spans="2:22" s="30" customFormat="1" ht="13.8" customHeight="1" x14ac:dyDescent="0.3">
      <c r="B13" s="23" t="s">
        <v>41</v>
      </c>
      <c r="C13" s="18" t="s">
        <v>50</v>
      </c>
      <c r="D13" s="24" t="s">
        <v>2</v>
      </c>
      <c r="E13" s="66">
        <v>2</v>
      </c>
      <c r="F13" s="16"/>
      <c r="G13" s="66"/>
      <c r="H13" s="9"/>
      <c r="I13" s="9"/>
      <c r="J13" s="66"/>
      <c r="K13" s="16"/>
      <c r="L13" s="66"/>
      <c r="M13" s="73"/>
      <c r="N13" s="73"/>
      <c r="O13" s="66"/>
      <c r="P13" s="16"/>
      <c r="Q13" s="66"/>
      <c r="R13" s="73"/>
      <c r="S13" s="73"/>
      <c r="T13" s="66"/>
      <c r="U13" s="66">
        <f t="shared" si="0"/>
        <v>2</v>
      </c>
    </row>
    <row r="14" spans="2:22" s="30" customFormat="1" ht="13.8" customHeight="1" x14ac:dyDescent="0.3">
      <c r="B14" s="23" t="s">
        <v>42</v>
      </c>
      <c r="C14" s="18" t="s">
        <v>47</v>
      </c>
      <c r="D14" s="24" t="s">
        <v>2</v>
      </c>
      <c r="E14" s="66">
        <v>6</v>
      </c>
      <c r="F14" s="16"/>
      <c r="G14" s="66"/>
      <c r="H14" s="9"/>
      <c r="I14" s="9"/>
      <c r="J14" s="66"/>
      <c r="K14" s="16"/>
      <c r="L14" s="66"/>
      <c r="M14" s="73"/>
      <c r="N14" s="73"/>
      <c r="O14" s="66"/>
      <c r="P14" s="16"/>
      <c r="Q14" s="66"/>
      <c r="R14" s="73"/>
      <c r="S14" s="73"/>
      <c r="T14" s="66"/>
      <c r="U14" s="66">
        <f t="shared" si="0"/>
        <v>6</v>
      </c>
    </row>
    <row r="15" spans="2:22" s="30" customFormat="1" ht="13.8" customHeight="1" x14ac:dyDescent="0.3">
      <c r="B15" s="23" t="s">
        <v>43</v>
      </c>
      <c r="C15" s="18" t="s">
        <v>48</v>
      </c>
      <c r="D15" s="24" t="s">
        <v>2</v>
      </c>
      <c r="E15" s="66">
        <v>28</v>
      </c>
      <c r="F15" s="16"/>
      <c r="G15" s="66"/>
      <c r="H15" s="9"/>
      <c r="I15" s="9"/>
      <c r="J15" s="66"/>
      <c r="K15" s="16"/>
      <c r="L15" s="66"/>
      <c r="M15" s="73"/>
      <c r="N15" s="73"/>
      <c r="O15" s="66"/>
      <c r="P15" s="16"/>
      <c r="Q15" s="66"/>
      <c r="R15" s="73"/>
      <c r="S15" s="73"/>
      <c r="T15" s="66"/>
      <c r="U15" s="66">
        <f t="shared" si="0"/>
        <v>28</v>
      </c>
    </row>
    <row r="16" spans="2:22" s="30" customFormat="1" ht="13.8" customHeight="1" x14ac:dyDescent="0.3">
      <c r="B16" s="23" t="s">
        <v>44</v>
      </c>
      <c r="C16" s="18"/>
      <c r="D16" s="24" t="s">
        <v>3</v>
      </c>
      <c r="E16" s="66">
        <v>4</v>
      </c>
      <c r="F16" s="16"/>
      <c r="G16" s="66"/>
      <c r="H16" s="9"/>
      <c r="I16" s="9"/>
      <c r="J16" s="66"/>
      <c r="K16" s="16"/>
      <c r="L16" s="66"/>
      <c r="M16" s="73"/>
      <c r="N16" s="73"/>
      <c r="O16" s="66"/>
      <c r="P16" s="16"/>
      <c r="Q16" s="66"/>
      <c r="R16" s="73"/>
      <c r="S16" s="73"/>
      <c r="T16" s="66"/>
      <c r="U16" s="66">
        <f t="shared" si="0"/>
        <v>4</v>
      </c>
    </row>
    <row r="17" spans="2:22" s="30" customFormat="1" ht="13.8" customHeight="1" x14ac:dyDescent="0.3">
      <c r="B17" s="23" t="s">
        <v>45</v>
      </c>
      <c r="C17" s="18"/>
      <c r="D17" s="24" t="s">
        <v>3</v>
      </c>
      <c r="E17" s="66">
        <v>14.3</v>
      </c>
      <c r="F17" s="16"/>
      <c r="G17" s="66"/>
      <c r="H17" s="9"/>
      <c r="I17" s="9"/>
      <c r="J17" s="66"/>
      <c r="K17" s="16"/>
      <c r="L17" s="66"/>
      <c r="M17" s="73"/>
      <c r="N17" s="73"/>
      <c r="O17" s="66"/>
      <c r="P17" s="16"/>
      <c r="Q17" s="66"/>
      <c r="R17" s="73"/>
      <c r="S17" s="73"/>
      <c r="T17" s="66"/>
      <c r="U17" s="66">
        <f t="shared" si="0"/>
        <v>14.3</v>
      </c>
    </row>
    <row r="18" spans="2:22" s="30" customFormat="1" ht="13.8" customHeight="1" x14ac:dyDescent="0.3">
      <c r="B18" s="23" t="s">
        <v>46</v>
      </c>
      <c r="C18" s="18" t="s">
        <v>49</v>
      </c>
      <c r="D18" s="24" t="s">
        <v>36</v>
      </c>
      <c r="E18" s="66">
        <v>117</v>
      </c>
      <c r="F18" s="16"/>
      <c r="G18" s="66"/>
      <c r="H18" s="9"/>
      <c r="I18" s="9"/>
      <c r="J18" s="66"/>
      <c r="K18" s="16"/>
      <c r="L18" s="66"/>
      <c r="M18" s="73"/>
      <c r="N18" s="73"/>
      <c r="O18" s="66"/>
      <c r="P18" s="16"/>
      <c r="Q18" s="66"/>
      <c r="R18" s="73"/>
      <c r="S18" s="73"/>
      <c r="T18" s="66"/>
      <c r="U18" s="66">
        <f t="shared" si="0"/>
        <v>117</v>
      </c>
    </row>
    <row r="19" spans="2:22" s="30" customFormat="1" ht="27.6" x14ac:dyDescent="0.3">
      <c r="B19" s="23" t="s">
        <v>51</v>
      </c>
      <c r="C19" s="25" t="s">
        <v>52</v>
      </c>
      <c r="D19" s="24" t="s">
        <v>2</v>
      </c>
      <c r="E19" s="66">
        <v>1</v>
      </c>
      <c r="F19" s="16"/>
      <c r="G19" s="66"/>
      <c r="H19" s="9"/>
      <c r="I19" s="9"/>
      <c r="J19" s="66"/>
      <c r="K19" s="16"/>
      <c r="L19" s="66"/>
      <c r="M19" s="73"/>
      <c r="N19" s="73"/>
      <c r="O19" s="66"/>
      <c r="P19" s="16"/>
      <c r="Q19" s="66"/>
      <c r="R19" s="73"/>
      <c r="S19" s="73"/>
      <c r="T19" s="66"/>
      <c r="U19" s="66">
        <f t="shared" si="0"/>
        <v>1</v>
      </c>
    </row>
    <row r="20" spans="2:22" s="30" customFormat="1" ht="13.8" customHeight="1" x14ac:dyDescent="0.3">
      <c r="B20" s="55" t="s">
        <v>54</v>
      </c>
      <c r="C20" s="18"/>
      <c r="D20" s="24"/>
      <c r="E20" s="66"/>
      <c r="F20" s="16"/>
      <c r="G20" s="66"/>
      <c r="H20" s="9"/>
      <c r="I20" s="9"/>
      <c r="J20" s="66"/>
      <c r="K20" s="16"/>
      <c r="L20" s="66"/>
      <c r="M20" s="73"/>
      <c r="N20" s="73"/>
      <c r="O20" s="66"/>
      <c r="P20" s="16"/>
      <c r="Q20" s="66"/>
      <c r="R20" s="73"/>
      <c r="S20" s="73"/>
      <c r="T20" s="66"/>
      <c r="U20" s="66"/>
    </row>
    <row r="21" spans="2:22" s="30" customFormat="1" ht="13.8" customHeight="1" x14ac:dyDescent="0.3">
      <c r="B21" s="55" t="s">
        <v>34</v>
      </c>
      <c r="C21" s="18"/>
      <c r="D21" s="24"/>
      <c r="E21" s="66"/>
      <c r="F21" s="16"/>
      <c r="G21" s="66"/>
      <c r="H21" s="9"/>
      <c r="I21" s="9"/>
      <c r="J21" s="66"/>
      <c r="K21" s="16"/>
      <c r="L21" s="66"/>
      <c r="M21" s="73"/>
      <c r="N21" s="73"/>
      <c r="O21" s="66"/>
      <c r="P21" s="16"/>
      <c r="Q21" s="66"/>
      <c r="R21" s="73"/>
      <c r="S21" s="73"/>
      <c r="T21" s="66"/>
      <c r="U21" s="66"/>
    </row>
    <row r="22" spans="2:22" s="29" customFormat="1" ht="34.200000000000003" customHeight="1" x14ac:dyDescent="0.3">
      <c r="B22" s="26" t="s">
        <v>55</v>
      </c>
      <c r="C22" s="25" t="s">
        <v>56</v>
      </c>
      <c r="D22" s="19" t="s">
        <v>2</v>
      </c>
      <c r="E22" s="67">
        <v>2</v>
      </c>
      <c r="F22" s="15"/>
      <c r="G22" s="67"/>
      <c r="H22" s="8"/>
      <c r="I22" s="8"/>
      <c r="J22" s="66"/>
      <c r="K22" s="16"/>
      <c r="L22" s="66"/>
      <c r="M22" s="72"/>
      <c r="N22" s="72"/>
      <c r="O22" s="66"/>
      <c r="P22" s="16"/>
      <c r="Q22" s="67"/>
      <c r="R22" s="72"/>
      <c r="S22" s="72"/>
      <c r="T22" s="72"/>
      <c r="U22" s="66">
        <f t="shared" si="0"/>
        <v>2</v>
      </c>
    </row>
    <row r="23" spans="2:22" ht="31.2" customHeight="1" x14ac:dyDescent="0.3">
      <c r="B23" s="17" t="s">
        <v>57</v>
      </c>
      <c r="C23" s="25" t="s">
        <v>58</v>
      </c>
      <c r="D23" s="19" t="s">
        <v>2</v>
      </c>
      <c r="E23" s="66">
        <v>2</v>
      </c>
      <c r="F23" s="16"/>
      <c r="G23" s="67"/>
      <c r="H23" s="8"/>
      <c r="I23" s="8"/>
      <c r="J23" s="70"/>
      <c r="K23" s="22"/>
      <c r="L23" s="66"/>
      <c r="M23" s="72"/>
      <c r="N23" s="72"/>
      <c r="O23" s="70"/>
      <c r="P23" s="22"/>
      <c r="Q23" s="67"/>
      <c r="R23" s="72"/>
      <c r="S23" s="72"/>
      <c r="T23" s="70"/>
      <c r="U23" s="66">
        <f t="shared" si="0"/>
        <v>2</v>
      </c>
      <c r="V23" s="5"/>
    </row>
    <row r="24" spans="2:22" ht="13.8" customHeight="1" x14ac:dyDescent="0.3">
      <c r="B24" s="23" t="s">
        <v>39</v>
      </c>
      <c r="C24" s="18" t="s">
        <v>50</v>
      </c>
      <c r="D24" s="19" t="s">
        <v>2</v>
      </c>
      <c r="E24" s="67">
        <v>2</v>
      </c>
      <c r="F24" s="15"/>
      <c r="G24" s="67"/>
      <c r="H24" s="8"/>
      <c r="I24" s="8"/>
      <c r="J24" s="70"/>
      <c r="K24" s="22"/>
      <c r="L24" s="73"/>
      <c r="M24" s="72"/>
      <c r="N24" s="72"/>
      <c r="O24" s="70"/>
      <c r="P24" s="22"/>
      <c r="Q24" s="67"/>
      <c r="R24" s="72"/>
      <c r="S24" s="72"/>
      <c r="T24" s="70"/>
      <c r="U24" s="66">
        <f t="shared" si="0"/>
        <v>2</v>
      </c>
    </row>
    <row r="25" spans="2:22" s="30" customFormat="1" ht="13.8" customHeight="1" x14ac:dyDescent="0.3">
      <c r="B25" s="23" t="s">
        <v>59</v>
      </c>
      <c r="C25" s="18" t="s">
        <v>50</v>
      </c>
      <c r="D25" s="19" t="s">
        <v>2</v>
      </c>
      <c r="E25" s="66">
        <v>4</v>
      </c>
      <c r="F25" s="16"/>
      <c r="G25" s="66"/>
      <c r="H25" s="9"/>
      <c r="I25" s="9"/>
      <c r="J25" s="66"/>
      <c r="K25" s="16"/>
      <c r="L25" s="73"/>
      <c r="M25" s="73"/>
      <c r="N25" s="73"/>
      <c r="O25" s="66"/>
      <c r="P25" s="16"/>
      <c r="Q25" s="66"/>
      <c r="R25" s="73"/>
      <c r="S25" s="73"/>
      <c r="T25" s="66"/>
      <c r="U25" s="66">
        <f t="shared" si="0"/>
        <v>4</v>
      </c>
    </row>
    <row r="26" spans="2:22" s="30" customFormat="1" ht="13.8" customHeight="1" x14ac:dyDescent="0.3">
      <c r="B26" s="23" t="s">
        <v>40</v>
      </c>
      <c r="C26" s="18" t="s">
        <v>50</v>
      </c>
      <c r="D26" s="19" t="s">
        <v>2</v>
      </c>
      <c r="E26" s="66">
        <v>2</v>
      </c>
      <c r="F26" s="16"/>
      <c r="G26" s="66"/>
      <c r="H26" s="9"/>
      <c r="I26" s="9"/>
      <c r="J26" s="66"/>
      <c r="K26" s="16"/>
      <c r="L26" s="73"/>
      <c r="M26" s="73"/>
      <c r="N26" s="73"/>
      <c r="O26" s="66"/>
      <c r="P26" s="16"/>
      <c r="Q26" s="66"/>
      <c r="R26" s="73"/>
      <c r="S26" s="73"/>
      <c r="T26" s="66"/>
      <c r="U26" s="66">
        <f t="shared" si="0"/>
        <v>2</v>
      </c>
    </row>
    <row r="27" spans="2:22" s="30" customFormat="1" ht="13.8" customHeight="1" x14ac:dyDescent="0.3">
      <c r="B27" s="27" t="s">
        <v>41</v>
      </c>
      <c r="C27" s="18" t="s">
        <v>50</v>
      </c>
      <c r="D27" s="19" t="s">
        <v>2</v>
      </c>
      <c r="E27" s="66">
        <v>2</v>
      </c>
      <c r="F27" s="16"/>
      <c r="G27" s="66"/>
      <c r="H27" s="9"/>
      <c r="I27" s="9"/>
      <c r="J27" s="66"/>
      <c r="K27" s="16"/>
      <c r="L27" s="73"/>
      <c r="M27" s="73"/>
      <c r="N27" s="73"/>
      <c r="O27" s="66"/>
      <c r="P27" s="16"/>
      <c r="Q27" s="66"/>
      <c r="R27" s="73"/>
      <c r="S27" s="73"/>
      <c r="T27" s="66"/>
      <c r="U27" s="66">
        <f t="shared" si="0"/>
        <v>2</v>
      </c>
    </row>
    <row r="28" spans="2:22" s="30" customFormat="1" ht="13.8" customHeight="1" x14ac:dyDescent="0.3">
      <c r="B28" s="23" t="s">
        <v>60</v>
      </c>
      <c r="C28" s="18"/>
      <c r="D28" s="24" t="s">
        <v>36</v>
      </c>
      <c r="E28" s="66">
        <v>20</v>
      </c>
      <c r="F28" s="16"/>
      <c r="G28" s="66"/>
      <c r="H28" s="9"/>
      <c r="I28" s="9"/>
      <c r="J28" s="66"/>
      <c r="K28" s="16"/>
      <c r="L28" s="73"/>
      <c r="M28" s="73"/>
      <c r="N28" s="73"/>
      <c r="O28" s="66"/>
      <c r="P28" s="16"/>
      <c r="Q28" s="66"/>
      <c r="R28" s="73"/>
      <c r="S28" s="73"/>
      <c r="T28" s="66"/>
      <c r="U28" s="66">
        <f t="shared" si="0"/>
        <v>20</v>
      </c>
    </row>
    <row r="29" spans="2:22" s="30" customFormat="1" ht="13.8" customHeight="1" x14ac:dyDescent="0.3">
      <c r="B29" s="23" t="s">
        <v>35</v>
      </c>
      <c r="C29" s="18"/>
      <c r="D29" s="24" t="s">
        <v>36</v>
      </c>
      <c r="E29" s="66">
        <v>12</v>
      </c>
      <c r="F29" s="16"/>
      <c r="G29" s="66"/>
      <c r="H29" s="9"/>
      <c r="I29" s="9"/>
      <c r="J29" s="66"/>
      <c r="K29" s="16"/>
      <c r="L29" s="73"/>
      <c r="M29" s="73"/>
      <c r="N29" s="73"/>
      <c r="O29" s="66"/>
      <c r="P29" s="16"/>
      <c r="Q29" s="66"/>
      <c r="R29" s="73"/>
      <c r="S29" s="73"/>
      <c r="T29" s="66"/>
      <c r="U29" s="66">
        <f t="shared" si="0"/>
        <v>12</v>
      </c>
    </row>
    <row r="30" spans="2:22" s="30" customFormat="1" ht="13.8" customHeight="1" x14ac:dyDescent="0.3">
      <c r="B30" s="23" t="s">
        <v>61</v>
      </c>
      <c r="C30" s="18"/>
      <c r="D30" s="24" t="s">
        <v>36</v>
      </c>
      <c r="E30" s="66">
        <v>143</v>
      </c>
      <c r="F30" s="16"/>
      <c r="G30" s="66"/>
      <c r="H30" s="9"/>
      <c r="I30" s="9"/>
      <c r="J30" s="66"/>
      <c r="K30" s="16"/>
      <c r="L30" s="73"/>
      <c r="M30" s="73"/>
      <c r="N30" s="73"/>
      <c r="O30" s="66"/>
      <c r="P30" s="16"/>
      <c r="Q30" s="66"/>
      <c r="R30" s="73"/>
      <c r="S30" s="73"/>
      <c r="T30" s="66"/>
      <c r="U30" s="66">
        <f t="shared" si="0"/>
        <v>143</v>
      </c>
    </row>
    <row r="31" spans="2:22" s="30" customFormat="1" ht="13.8" customHeight="1" x14ac:dyDescent="0.3">
      <c r="B31" s="23" t="s">
        <v>62</v>
      </c>
      <c r="C31" s="18"/>
      <c r="D31" s="24" t="s">
        <v>36</v>
      </c>
      <c r="E31" s="66">
        <v>12</v>
      </c>
      <c r="F31" s="16"/>
      <c r="G31" s="66"/>
      <c r="H31" s="9"/>
      <c r="I31" s="9"/>
      <c r="J31" s="66"/>
      <c r="K31" s="16"/>
      <c r="L31" s="73"/>
      <c r="M31" s="73"/>
      <c r="N31" s="73"/>
      <c r="O31" s="66"/>
      <c r="P31" s="16"/>
      <c r="Q31" s="66"/>
      <c r="R31" s="73"/>
      <c r="S31" s="73"/>
      <c r="T31" s="66"/>
      <c r="U31" s="66">
        <f t="shared" si="0"/>
        <v>12</v>
      </c>
    </row>
    <row r="32" spans="2:22" s="30" customFormat="1" ht="13.8" customHeight="1" x14ac:dyDescent="0.3">
      <c r="B32" s="23" t="s">
        <v>63</v>
      </c>
      <c r="C32" s="18"/>
      <c r="D32" s="24" t="s">
        <v>36</v>
      </c>
      <c r="E32" s="66">
        <v>64</v>
      </c>
      <c r="F32" s="16"/>
      <c r="G32" s="66"/>
      <c r="H32" s="9"/>
      <c r="I32" s="9"/>
      <c r="J32" s="66"/>
      <c r="K32" s="16"/>
      <c r="L32" s="73"/>
      <c r="M32" s="73"/>
      <c r="N32" s="73"/>
      <c r="O32" s="66"/>
      <c r="P32" s="16"/>
      <c r="Q32" s="66"/>
      <c r="R32" s="73"/>
      <c r="S32" s="73"/>
      <c r="T32" s="66"/>
      <c r="U32" s="66">
        <f t="shared" si="0"/>
        <v>64</v>
      </c>
    </row>
    <row r="33" spans="2:22" s="30" customFormat="1" ht="13.8" customHeight="1" x14ac:dyDescent="0.3">
      <c r="B33" s="23" t="s">
        <v>64</v>
      </c>
      <c r="C33" s="18"/>
      <c r="D33" s="24" t="s">
        <v>2</v>
      </c>
      <c r="E33" s="66">
        <v>6</v>
      </c>
      <c r="F33" s="16"/>
      <c r="G33" s="66"/>
      <c r="H33" s="9"/>
      <c r="I33" s="9"/>
      <c r="J33" s="66"/>
      <c r="K33" s="16"/>
      <c r="L33" s="73"/>
      <c r="M33" s="73"/>
      <c r="N33" s="73"/>
      <c r="O33" s="66"/>
      <c r="P33" s="16"/>
      <c r="Q33" s="66"/>
      <c r="R33" s="73"/>
      <c r="S33" s="73"/>
      <c r="T33" s="66"/>
      <c r="U33" s="66">
        <f t="shared" si="0"/>
        <v>6</v>
      </c>
    </row>
    <row r="34" spans="2:22" s="30" customFormat="1" ht="13.8" customHeight="1" x14ac:dyDescent="0.3">
      <c r="B34" s="23" t="s">
        <v>65</v>
      </c>
      <c r="C34" s="18"/>
      <c r="D34" s="24" t="s">
        <v>2</v>
      </c>
      <c r="E34" s="66">
        <v>32</v>
      </c>
      <c r="F34" s="16"/>
      <c r="G34" s="66"/>
      <c r="H34" s="9"/>
      <c r="I34" s="9"/>
      <c r="J34" s="66"/>
      <c r="K34" s="16"/>
      <c r="L34" s="73"/>
      <c r="M34" s="73"/>
      <c r="N34" s="73"/>
      <c r="O34" s="66"/>
      <c r="P34" s="16"/>
      <c r="Q34" s="66"/>
      <c r="R34" s="73"/>
      <c r="S34" s="73"/>
      <c r="T34" s="66"/>
      <c r="U34" s="66">
        <f t="shared" si="0"/>
        <v>32</v>
      </c>
    </row>
    <row r="35" spans="2:22" s="30" customFormat="1" ht="13.8" customHeight="1" x14ac:dyDescent="0.3">
      <c r="B35" s="23" t="s">
        <v>66</v>
      </c>
      <c r="C35" s="18"/>
      <c r="D35" s="24" t="s">
        <v>2</v>
      </c>
      <c r="E35" s="66">
        <v>2</v>
      </c>
      <c r="F35" s="16"/>
      <c r="G35" s="66"/>
      <c r="H35" s="9"/>
      <c r="I35" s="9"/>
      <c r="J35" s="66"/>
      <c r="K35" s="16"/>
      <c r="L35" s="73"/>
      <c r="M35" s="73"/>
      <c r="N35" s="73"/>
      <c r="O35" s="66"/>
      <c r="P35" s="16"/>
      <c r="Q35" s="66"/>
      <c r="R35" s="73"/>
      <c r="S35" s="73"/>
      <c r="T35" s="66"/>
      <c r="U35" s="66">
        <f t="shared" si="0"/>
        <v>2</v>
      </c>
    </row>
    <row r="36" spans="2:22" ht="13.8" customHeight="1" x14ac:dyDescent="0.3">
      <c r="B36" s="23" t="s">
        <v>67</v>
      </c>
      <c r="C36" s="18"/>
      <c r="D36" s="24" t="s">
        <v>2</v>
      </c>
      <c r="E36" s="67">
        <v>2</v>
      </c>
      <c r="F36" s="15"/>
      <c r="G36" s="67"/>
      <c r="H36" s="8"/>
      <c r="I36" s="8"/>
      <c r="J36" s="70"/>
      <c r="K36" s="22"/>
      <c r="L36" s="73"/>
      <c r="M36" s="72"/>
      <c r="N36" s="72"/>
      <c r="O36" s="70"/>
      <c r="P36" s="22"/>
      <c r="Q36" s="67"/>
      <c r="R36" s="72"/>
      <c r="S36" s="72"/>
      <c r="T36" s="70"/>
      <c r="U36" s="66">
        <f t="shared" si="0"/>
        <v>2</v>
      </c>
    </row>
    <row r="37" spans="2:22" s="30" customFormat="1" ht="13.8" customHeight="1" x14ac:dyDescent="0.3">
      <c r="B37" s="23" t="s">
        <v>68</v>
      </c>
      <c r="C37" s="18"/>
      <c r="D37" s="24" t="s">
        <v>2</v>
      </c>
      <c r="E37" s="66">
        <v>6</v>
      </c>
      <c r="F37" s="16"/>
      <c r="G37" s="66"/>
      <c r="H37" s="9"/>
      <c r="I37" s="9"/>
      <c r="J37" s="66"/>
      <c r="K37" s="16"/>
      <c r="L37" s="73"/>
      <c r="M37" s="73"/>
      <c r="N37" s="73"/>
      <c r="O37" s="66"/>
      <c r="P37" s="16"/>
      <c r="Q37" s="66"/>
      <c r="R37" s="73"/>
      <c r="S37" s="73"/>
      <c r="T37" s="66"/>
      <c r="U37" s="66">
        <f t="shared" si="0"/>
        <v>6</v>
      </c>
    </row>
    <row r="38" spans="2:22" ht="13.8" customHeight="1" x14ac:dyDescent="0.3">
      <c r="B38" s="23" t="s">
        <v>69</v>
      </c>
      <c r="C38" s="18"/>
      <c r="D38" s="24" t="s">
        <v>2</v>
      </c>
      <c r="E38" s="67">
        <v>4</v>
      </c>
      <c r="F38" s="15"/>
      <c r="G38" s="67"/>
      <c r="H38" s="8"/>
      <c r="I38" s="8"/>
      <c r="J38" s="70"/>
      <c r="K38" s="22"/>
      <c r="L38" s="73"/>
      <c r="M38" s="72"/>
      <c r="N38" s="72"/>
      <c r="O38" s="70"/>
      <c r="P38" s="22"/>
      <c r="Q38" s="67"/>
      <c r="R38" s="72"/>
      <c r="S38" s="72"/>
      <c r="T38" s="70"/>
      <c r="U38" s="66">
        <f t="shared" si="0"/>
        <v>4</v>
      </c>
    </row>
    <row r="39" spans="2:22" s="30" customFormat="1" ht="13.8" customHeight="1" x14ac:dyDescent="0.3">
      <c r="B39" s="23" t="s">
        <v>70</v>
      </c>
      <c r="C39" s="18"/>
      <c r="D39" s="24" t="s">
        <v>2</v>
      </c>
      <c r="E39" s="66">
        <v>4</v>
      </c>
      <c r="F39" s="16"/>
      <c r="G39" s="66"/>
      <c r="H39" s="9"/>
      <c r="I39" s="9"/>
      <c r="J39" s="66"/>
      <c r="K39" s="16"/>
      <c r="L39" s="73"/>
      <c r="M39" s="73"/>
      <c r="N39" s="73"/>
      <c r="O39" s="66"/>
      <c r="P39" s="16"/>
      <c r="Q39" s="66"/>
      <c r="R39" s="73"/>
      <c r="S39" s="73"/>
      <c r="T39" s="66"/>
      <c r="U39" s="66">
        <f t="shared" si="0"/>
        <v>4</v>
      </c>
    </row>
    <row r="40" spans="2:22" s="30" customFormat="1" ht="13.8" customHeight="1" x14ac:dyDescent="0.3">
      <c r="B40" s="23" t="s">
        <v>71</v>
      </c>
      <c r="C40" s="18"/>
      <c r="D40" s="24" t="s">
        <v>2</v>
      </c>
      <c r="E40" s="66">
        <v>4</v>
      </c>
      <c r="F40" s="16"/>
      <c r="G40" s="66"/>
      <c r="H40" s="9"/>
      <c r="I40" s="9"/>
      <c r="J40" s="66"/>
      <c r="K40" s="16"/>
      <c r="L40" s="73"/>
      <c r="M40" s="73"/>
      <c r="N40" s="73"/>
      <c r="O40" s="66"/>
      <c r="P40" s="16"/>
      <c r="Q40" s="66"/>
      <c r="R40" s="73"/>
      <c r="S40" s="73"/>
      <c r="T40" s="66"/>
      <c r="U40" s="66">
        <f t="shared" si="0"/>
        <v>4</v>
      </c>
    </row>
    <row r="41" spans="2:22" s="30" customFormat="1" ht="13.8" customHeight="1" x14ac:dyDescent="0.3">
      <c r="B41" s="23" t="s">
        <v>43</v>
      </c>
      <c r="C41" s="18"/>
      <c r="D41" s="24" t="s">
        <v>2</v>
      </c>
      <c r="E41" s="66">
        <v>4</v>
      </c>
      <c r="F41" s="16"/>
      <c r="G41" s="66"/>
      <c r="H41" s="9"/>
      <c r="I41" s="9"/>
      <c r="J41" s="66"/>
      <c r="K41" s="16"/>
      <c r="L41" s="73"/>
      <c r="M41" s="73"/>
      <c r="N41" s="73"/>
      <c r="O41" s="66"/>
      <c r="P41" s="16"/>
      <c r="Q41" s="66"/>
      <c r="R41" s="73"/>
      <c r="S41" s="73"/>
      <c r="T41" s="66"/>
      <c r="U41" s="66">
        <f t="shared" si="0"/>
        <v>4</v>
      </c>
    </row>
    <row r="42" spans="2:22" s="30" customFormat="1" ht="13.8" customHeight="1" x14ac:dyDescent="0.3">
      <c r="B42" s="23" t="s">
        <v>72</v>
      </c>
      <c r="C42" s="18"/>
      <c r="D42" s="24" t="s">
        <v>2</v>
      </c>
      <c r="E42" s="66">
        <v>44</v>
      </c>
      <c r="F42" s="16"/>
      <c r="G42" s="66"/>
      <c r="H42" s="9"/>
      <c r="I42" s="9"/>
      <c r="J42" s="66"/>
      <c r="K42" s="16"/>
      <c r="L42" s="73"/>
      <c r="M42" s="73"/>
      <c r="N42" s="73"/>
      <c r="O42" s="66"/>
      <c r="P42" s="16"/>
      <c r="Q42" s="66"/>
      <c r="R42" s="73"/>
      <c r="S42" s="73"/>
      <c r="T42" s="66"/>
      <c r="U42" s="66">
        <f t="shared" si="0"/>
        <v>44</v>
      </c>
    </row>
    <row r="43" spans="2:22" s="30" customFormat="1" ht="13.8" customHeight="1" x14ac:dyDescent="0.3">
      <c r="B43" s="23" t="s">
        <v>73</v>
      </c>
      <c r="C43" s="18"/>
      <c r="D43" s="24" t="s">
        <v>2</v>
      </c>
      <c r="E43" s="66">
        <v>6</v>
      </c>
      <c r="F43" s="16"/>
      <c r="G43" s="66"/>
      <c r="H43" s="9"/>
      <c r="I43" s="9"/>
      <c r="J43" s="66"/>
      <c r="K43" s="16"/>
      <c r="L43" s="73"/>
      <c r="M43" s="73"/>
      <c r="N43" s="73"/>
      <c r="O43" s="66"/>
      <c r="P43" s="16"/>
      <c r="Q43" s="66"/>
      <c r="R43" s="73"/>
      <c r="S43" s="73"/>
      <c r="T43" s="66"/>
      <c r="U43" s="66">
        <f t="shared" si="0"/>
        <v>6</v>
      </c>
    </row>
    <row r="44" spans="2:22" s="30" customFormat="1" ht="13.8" customHeight="1" x14ac:dyDescent="0.3">
      <c r="B44" s="23" t="s">
        <v>74</v>
      </c>
      <c r="C44" s="18"/>
      <c r="D44" s="24" t="s">
        <v>2</v>
      </c>
      <c r="E44" s="66">
        <v>42</v>
      </c>
      <c r="F44" s="16"/>
      <c r="G44" s="66"/>
      <c r="H44" s="9"/>
      <c r="I44" s="9"/>
      <c r="J44" s="66"/>
      <c r="K44" s="16"/>
      <c r="L44" s="73"/>
      <c r="M44" s="73"/>
      <c r="N44" s="73"/>
      <c r="O44" s="66"/>
      <c r="P44" s="16"/>
      <c r="Q44" s="66"/>
      <c r="R44" s="73"/>
      <c r="S44" s="73"/>
      <c r="T44" s="66"/>
      <c r="U44" s="66">
        <f t="shared" si="0"/>
        <v>42</v>
      </c>
    </row>
    <row r="45" spans="2:22" s="30" customFormat="1" ht="13.8" customHeight="1" x14ac:dyDescent="0.3">
      <c r="B45" s="23" t="s">
        <v>75</v>
      </c>
      <c r="C45" s="18"/>
      <c r="D45" s="24" t="s">
        <v>2</v>
      </c>
      <c r="E45" s="66">
        <v>2</v>
      </c>
      <c r="F45" s="16"/>
      <c r="G45" s="66"/>
      <c r="H45" s="9"/>
      <c r="I45" s="9"/>
      <c r="J45" s="66"/>
      <c r="K45" s="16"/>
      <c r="L45" s="73"/>
      <c r="M45" s="73"/>
      <c r="N45" s="73"/>
      <c r="O45" s="66"/>
      <c r="P45" s="16"/>
      <c r="Q45" s="66"/>
      <c r="R45" s="73"/>
      <c r="S45" s="73"/>
      <c r="T45" s="66"/>
      <c r="U45" s="66">
        <f t="shared" si="0"/>
        <v>2</v>
      </c>
    </row>
    <row r="46" spans="2:22" s="29" customFormat="1" ht="13.8" customHeight="1" x14ac:dyDescent="0.3">
      <c r="B46" s="26" t="s">
        <v>76</v>
      </c>
      <c r="C46" s="28"/>
      <c r="D46" s="24" t="s">
        <v>2</v>
      </c>
      <c r="E46" s="67">
        <v>2</v>
      </c>
      <c r="F46" s="15"/>
      <c r="G46" s="67"/>
      <c r="H46" s="8"/>
      <c r="I46" s="8"/>
      <c r="J46" s="66"/>
      <c r="K46" s="16"/>
      <c r="L46" s="67"/>
      <c r="M46" s="72"/>
      <c r="N46" s="72"/>
      <c r="O46" s="66"/>
      <c r="P46" s="16"/>
      <c r="Q46" s="67"/>
      <c r="R46" s="72"/>
      <c r="S46" s="72"/>
      <c r="T46" s="72"/>
      <c r="U46" s="66">
        <f t="shared" si="0"/>
        <v>2</v>
      </c>
    </row>
    <row r="47" spans="2:22" ht="13.8" customHeight="1" x14ac:dyDescent="0.3">
      <c r="B47" s="17" t="s">
        <v>44</v>
      </c>
      <c r="C47" s="18"/>
      <c r="D47" s="19" t="s">
        <v>3</v>
      </c>
      <c r="E47" s="66">
        <v>5.2</v>
      </c>
      <c r="F47" s="16"/>
      <c r="G47" s="67"/>
      <c r="H47" s="8"/>
      <c r="I47" s="8"/>
      <c r="J47" s="70"/>
      <c r="K47" s="22"/>
      <c r="L47" s="67"/>
      <c r="M47" s="72"/>
      <c r="N47" s="72"/>
      <c r="O47" s="70"/>
      <c r="P47" s="22"/>
      <c r="Q47" s="67"/>
      <c r="R47" s="72"/>
      <c r="S47" s="72"/>
      <c r="T47" s="70"/>
      <c r="U47" s="66">
        <f t="shared" si="0"/>
        <v>5.2</v>
      </c>
      <c r="V47" s="5"/>
    </row>
    <row r="48" spans="2:22" ht="13.8" customHeight="1" x14ac:dyDescent="0.3">
      <c r="B48" s="23" t="s">
        <v>45</v>
      </c>
      <c r="C48" s="18"/>
      <c r="D48" s="19" t="s">
        <v>3</v>
      </c>
      <c r="E48" s="67">
        <v>18.8</v>
      </c>
      <c r="F48" s="15"/>
      <c r="G48" s="66"/>
      <c r="H48" s="8"/>
      <c r="I48" s="8"/>
      <c r="J48" s="70"/>
      <c r="K48" s="22"/>
      <c r="L48" s="66"/>
      <c r="M48" s="72"/>
      <c r="N48" s="72"/>
      <c r="O48" s="70"/>
      <c r="P48" s="22"/>
      <c r="Q48" s="73"/>
      <c r="R48" s="72"/>
      <c r="S48" s="72"/>
      <c r="T48" s="70"/>
      <c r="U48" s="66">
        <f t="shared" si="0"/>
        <v>18.8</v>
      </c>
    </row>
    <row r="49" spans="2:21" ht="13.8" customHeight="1" x14ac:dyDescent="0.3">
      <c r="B49" s="23" t="s">
        <v>77</v>
      </c>
      <c r="C49" s="18" t="s">
        <v>49</v>
      </c>
      <c r="D49" s="19" t="s">
        <v>36</v>
      </c>
      <c r="E49" s="67">
        <v>20</v>
      </c>
      <c r="F49" s="15"/>
      <c r="G49" s="66"/>
      <c r="H49" s="8"/>
      <c r="I49" s="8"/>
      <c r="J49" s="70"/>
      <c r="K49" s="22"/>
      <c r="L49" s="66"/>
      <c r="M49" s="72"/>
      <c r="N49" s="72"/>
      <c r="O49" s="70"/>
      <c r="P49" s="22"/>
      <c r="Q49" s="73"/>
      <c r="R49" s="72"/>
      <c r="S49" s="72"/>
      <c r="T49" s="70"/>
      <c r="U49" s="66">
        <f t="shared" si="0"/>
        <v>20</v>
      </c>
    </row>
    <row r="50" spans="2:21" ht="13.8" customHeight="1" x14ac:dyDescent="0.3">
      <c r="B50" s="23" t="s">
        <v>46</v>
      </c>
      <c r="C50" s="18" t="s">
        <v>49</v>
      </c>
      <c r="D50" s="19" t="s">
        <v>36</v>
      </c>
      <c r="E50" s="67">
        <v>12</v>
      </c>
      <c r="F50" s="15"/>
      <c r="G50" s="66"/>
      <c r="H50" s="8"/>
      <c r="I50" s="8"/>
      <c r="J50" s="70"/>
      <c r="K50" s="22"/>
      <c r="L50" s="66"/>
      <c r="M50" s="72"/>
      <c r="N50" s="72"/>
      <c r="O50" s="70"/>
      <c r="P50" s="22"/>
      <c r="Q50" s="73"/>
      <c r="R50" s="72"/>
      <c r="S50" s="72"/>
      <c r="T50" s="70"/>
      <c r="U50" s="66">
        <f t="shared" si="0"/>
        <v>12</v>
      </c>
    </row>
    <row r="51" spans="2:21" ht="13.8" customHeight="1" x14ac:dyDescent="0.3">
      <c r="B51" s="27" t="s">
        <v>78</v>
      </c>
      <c r="C51" s="18" t="s">
        <v>49</v>
      </c>
      <c r="D51" s="19" t="s">
        <v>36</v>
      </c>
      <c r="E51" s="67">
        <v>143</v>
      </c>
      <c r="F51" s="15"/>
      <c r="G51" s="66"/>
      <c r="H51" s="8"/>
      <c r="I51" s="8"/>
      <c r="J51" s="70"/>
      <c r="K51" s="22"/>
      <c r="L51" s="66"/>
      <c r="M51" s="72"/>
      <c r="N51" s="72"/>
      <c r="O51" s="70"/>
      <c r="P51" s="22"/>
      <c r="Q51" s="73"/>
      <c r="R51" s="72"/>
      <c r="S51" s="72"/>
      <c r="T51" s="70"/>
      <c r="U51" s="66">
        <f t="shared" si="0"/>
        <v>143</v>
      </c>
    </row>
    <row r="52" spans="2:21" s="30" customFormat="1" ht="13.8" customHeight="1" x14ac:dyDescent="0.3">
      <c r="B52" s="23" t="s">
        <v>79</v>
      </c>
      <c r="C52" s="18" t="s">
        <v>49</v>
      </c>
      <c r="D52" s="19" t="s">
        <v>36</v>
      </c>
      <c r="E52" s="66">
        <v>12</v>
      </c>
      <c r="F52" s="16"/>
      <c r="G52" s="66"/>
      <c r="H52" s="9"/>
      <c r="I52" s="9"/>
      <c r="J52" s="66"/>
      <c r="K52" s="16"/>
      <c r="L52" s="66"/>
      <c r="M52" s="73"/>
      <c r="N52" s="73"/>
      <c r="O52" s="66"/>
      <c r="P52" s="16"/>
      <c r="Q52" s="73"/>
      <c r="R52" s="73"/>
      <c r="S52" s="73"/>
      <c r="T52" s="66"/>
      <c r="U52" s="66">
        <f t="shared" si="0"/>
        <v>12</v>
      </c>
    </row>
    <row r="53" spans="2:21" ht="13.8" customHeight="1" thickBot="1" x14ac:dyDescent="0.35">
      <c r="B53" s="125" t="s">
        <v>80</v>
      </c>
      <c r="C53" s="126" t="s">
        <v>49</v>
      </c>
      <c r="D53" s="134" t="s">
        <v>36</v>
      </c>
      <c r="E53" s="149">
        <v>64</v>
      </c>
      <c r="F53" s="135"/>
      <c r="G53" s="65"/>
      <c r="H53" s="136"/>
      <c r="I53" s="136"/>
      <c r="J53" s="113"/>
      <c r="K53" s="96"/>
      <c r="L53" s="65"/>
      <c r="M53" s="137"/>
      <c r="N53" s="137"/>
      <c r="O53" s="113"/>
      <c r="P53" s="96"/>
      <c r="Q53" s="129"/>
      <c r="R53" s="137"/>
      <c r="S53" s="137"/>
      <c r="T53" s="113"/>
      <c r="U53" s="65">
        <f t="shared" si="0"/>
        <v>64</v>
      </c>
    </row>
    <row r="54" spans="2:21" ht="13.8" customHeight="1" x14ac:dyDescent="0.3">
      <c r="B54" s="117" t="s">
        <v>222</v>
      </c>
      <c r="C54" s="120"/>
      <c r="D54" s="130"/>
      <c r="E54" s="150"/>
      <c r="F54" s="131"/>
      <c r="G54" s="123"/>
      <c r="H54" s="132"/>
      <c r="I54" s="132"/>
      <c r="J54" s="104"/>
      <c r="K54" s="87"/>
      <c r="L54" s="123"/>
      <c r="M54" s="133"/>
      <c r="N54" s="133"/>
      <c r="O54" s="104"/>
      <c r="P54" s="87"/>
      <c r="Q54" s="124"/>
      <c r="R54" s="133"/>
      <c r="S54" s="133"/>
      <c r="T54" s="104"/>
      <c r="U54" s="123"/>
    </row>
    <row r="55" spans="2:21" ht="27.6" x14ac:dyDescent="0.3">
      <c r="B55" s="27" t="s">
        <v>81</v>
      </c>
      <c r="C55" s="18" t="s">
        <v>82</v>
      </c>
      <c r="D55" s="19" t="s">
        <v>2</v>
      </c>
      <c r="G55" s="66"/>
      <c r="H55" s="8"/>
      <c r="I55" s="8"/>
      <c r="J55" s="70"/>
      <c r="K55" s="22"/>
      <c r="L55" s="66"/>
      <c r="M55" s="72"/>
      <c r="N55" s="72"/>
      <c r="O55" s="70"/>
      <c r="P55" s="15">
        <v>1</v>
      </c>
      <c r="Q55" s="73"/>
      <c r="R55" s="72"/>
      <c r="S55" s="72"/>
      <c r="T55" s="70"/>
      <c r="U55" s="66">
        <f t="shared" si="0"/>
        <v>1</v>
      </c>
    </row>
    <row r="56" spans="2:21" ht="13.8" customHeight="1" x14ac:dyDescent="0.3">
      <c r="B56" s="23" t="s">
        <v>83</v>
      </c>
      <c r="C56" s="18" t="s">
        <v>84</v>
      </c>
      <c r="D56" s="19" t="s">
        <v>2</v>
      </c>
      <c r="G56" s="66"/>
      <c r="H56" s="8"/>
      <c r="I56" s="8"/>
      <c r="J56" s="70"/>
      <c r="K56" s="22"/>
      <c r="L56" s="66"/>
      <c r="M56" s="72"/>
      <c r="N56" s="72"/>
      <c r="O56" s="70"/>
      <c r="P56" s="15">
        <v>1</v>
      </c>
      <c r="Q56" s="73"/>
      <c r="R56" s="72"/>
      <c r="S56" s="72"/>
      <c r="T56" s="70"/>
      <c r="U56" s="66">
        <f t="shared" si="0"/>
        <v>1</v>
      </c>
    </row>
    <row r="57" spans="2:21" ht="13.8" customHeight="1" x14ac:dyDescent="0.3">
      <c r="B57" s="23" t="s">
        <v>59</v>
      </c>
      <c r="C57" s="18"/>
      <c r="D57" s="24" t="s">
        <v>2</v>
      </c>
      <c r="G57" s="66"/>
      <c r="H57" s="8"/>
      <c r="I57" s="8"/>
      <c r="J57" s="70"/>
      <c r="K57" s="22"/>
      <c r="L57" s="66"/>
      <c r="M57" s="72"/>
      <c r="N57" s="72"/>
      <c r="O57" s="70"/>
      <c r="P57" s="16">
        <v>2</v>
      </c>
      <c r="Q57" s="73"/>
      <c r="R57" s="72"/>
      <c r="S57" s="72"/>
      <c r="T57" s="70"/>
      <c r="U57" s="66">
        <f t="shared" si="0"/>
        <v>2</v>
      </c>
    </row>
    <row r="58" spans="2:21" ht="13.8" customHeight="1" x14ac:dyDescent="0.3">
      <c r="B58" s="23" t="s">
        <v>65</v>
      </c>
      <c r="C58" s="18"/>
      <c r="D58" s="19" t="s">
        <v>2</v>
      </c>
      <c r="G58" s="66"/>
      <c r="H58" s="8"/>
      <c r="I58" s="8"/>
      <c r="J58" s="70"/>
      <c r="K58" s="22"/>
      <c r="L58" s="66"/>
      <c r="M58" s="72"/>
      <c r="N58" s="72"/>
      <c r="O58" s="70"/>
      <c r="P58" s="15">
        <v>2</v>
      </c>
      <c r="Q58" s="66"/>
      <c r="R58" s="72"/>
      <c r="S58" s="72"/>
      <c r="T58" s="70"/>
      <c r="U58" s="66">
        <f t="shared" si="0"/>
        <v>2</v>
      </c>
    </row>
    <row r="59" spans="2:21" ht="13.8" customHeight="1" x14ac:dyDescent="0.3">
      <c r="B59" s="23" t="s">
        <v>75</v>
      </c>
      <c r="C59" s="18"/>
      <c r="D59" s="19" t="s">
        <v>2</v>
      </c>
      <c r="G59" s="66"/>
      <c r="H59" s="8"/>
      <c r="I59" s="8"/>
      <c r="J59" s="70"/>
      <c r="K59" s="22"/>
      <c r="L59" s="66"/>
      <c r="M59" s="72"/>
      <c r="N59" s="72"/>
      <c r="O59" s="70"/>
      <c r="P59" s="15">
        <v>2</v>
      </c>
      <c r="Q59" s="66"/>
      <c r="R59" s="72"/>
      <c r="S59" s="72"/>
      <c r="T59" s="70"/>
      <c r="U59" s="66">
        <f t="shared" si="0"/>
        <v>2</v>
      </c>
    </row>
    <row r="60" spans="2:21" ht="13.8" customHeight="1" x14ac:dyDescent="0.3">
      <c r="B60" s="23" t="s">
        <v>85</v>
      </c>
      <c r="C60" s="18"/>
      <c r="D60" s="19" t="s">
        <v>2</v>
      </c>
      <c r="G60" s="66"/>
      <c r="H60" s="8"/>
      <c r="I60" s="8"/>
      <c r="J60" s="70"/>
      <c r="K60" s="22"/>
      <c r="L60" s="66"/>
      <c r="M60" s="72"/>
      <c r="N60" s="72"/>
      <c r="O60" s="70"/>
      <c r="P60" s="15">
        <v>1</v>
      </c>
      <c r="Q60" s="66"/>
      <c r="R60" s="72"/>
      <c r="S60" s="72"/>
      <c r="T60" s="70"/>
      <c r="U60" s="66">
        <f t="shared" si="0"/>
        <v>1</v>
      </c>
    </row>
    <row r="61" spans="2:21" ht="13.8" customHeight="1" x14ac:dyDescent="0.3">
      <c r="B61" s="23" t="s">
        <v>61</v>
      </c>
      <c r="C61" s="18"/>
      <c r="D61" s="24" t="s">
        <v>36</v>
      </c>
      <c r="G61" s="66"/>
      <c r="H61" s="8"/>
      <c r="I61" s="8"/>
      <c r="J61" s="70"/>
      <c r="K61" s="22"/>
      <c r="L61" s="66"/>
      <c r="M61" s="72"/>
      <c r="N61" s="72"/>
      <c r="O61" s="70"/>
      <c r="P61" s="16">
        <v>10.199999999999999</v>
      </c>
      <c r="Q61" s="66"/>
      <c r="R61" s="72"/>
      <c r="S61" s="72"/>
      <c r="T61" s="70"/>
      <c r="U61" s="66">
        <f t="shared" si="0"/>
        <v>10.199999999999999</v>
      </c>
    </row>
    <row r="62" spans="2:21" ht="13.8" customHeight="1" x14ac:dyDescent="0.3">
      <c r="B62" s="23" t="s">
        <v>86</v>
      </c>
      <c r="C62" s="18"/>
      <c r="D62" s="19" t="s">
        <v>36</v>
      </c>
      <c r="F62" s="15"/>
      <c r="G62" s="66"/>
      <c r="H62" s="8"/>
      <c r="I62" s="8"/>
      <c r="J62" s="70"/>
      <c r="K62" s="22"/>
      <c r="L62" s="66"/>
      <c r="M62" s="72"/>
      <c r="N62" s="72"/>
      <c r="O62" s="70"/>
      <c r="P62" s="22">
        <v>18.600000000000001</v>
      </c>
      <c r="Q62" s="73"/>
      <c r="R62" s="72"/>
      <c r="S62" s="72"/>
      <c r="T62" s="70"/>
      <c r="U62" s="66">
        <f t="shared" si="0"/>
        <v>18.600000000000001</v>
      </c>
    </row>
    <row r="63" spans="2:21" ht="13.8" customHeight="1" x14ac:dyDescent="0.3">
      <c r="B63" s="23" t="s">
        <v>87</v>
      </c>
      <c r="C63" s="18"/>
      <c r="D63" s="19" t="s">
        <v>36</v>
      </c>
      <c r="F63" s="15"/>
      <c r="G63" s="66"/>
      <c r="H63" s="8"/>
      <c r="I63" s="8"/>
      <c r="J63" s="70"/>
      <c r="K63" s="22"/>
      <c r="L63" s="66"/>
      <c r="M63" s="72"/>
      <c r="N63" s="72"/>
      <c r="O63" s="70"/>
      <c r="P63" s="22">
        <v>6.2</v>
      </c>
      <c r="Q63" s="73"/>
      <c r="R63" s="72"/>
      <c r="S63" s="72"/>
      <c r="T63" s="70"/>
      <c r="U63" s="66">
        <f t="shared" si="0"/>
        <v>6.2</v>
      </c>
    </row>
    <row r="64" spans="2:21" ht="13.8" customHeight="1" x14ac:dyDescent="0.3">
      <c r="B64" s="23" t="s">
        <v>88</v>
      </c>
      <c r="C64" s="18"/>
      <c r="D64" s="19" t="s">
        <v>36</v>
      </c>
      <c r="F64" s="15"/>
      <c r="G64" s="66"/>
      <c r="H64" s="8"/>
      <c r="I64" s="8"/>
      <c r="J64" s="70"/>
      <c r="K64" s="22"/>
      <c r="L64" s="66"/>
      <c r="M64" s="72"/>
      <c r="N64" s="72"/>
      <c r="O64" s="70"/>
      <c r="P64" s="22">
        <v>12.4</v>
      </c>
      <c r="Q64" s="66"/>
      <c r="R64" s="72"/>
      <c r="S64" s="72"/>
      <c r="T64" s="70"/>
      <c r="U64" s="66">
        <f t="shared" si="0"/>
        <v>12.4</v>
      </c>
    </row>
    <row r="65" spans="2:22" s="30" customFormat="1" ht="13.8" customHeight="1" x14ac:dyDescent="0.3">
      <c r="B65" s="23" t="s">
        <v>89</v>
      </c>
      <c r="C65" s="18"/>
      <c r="D65" s="24" t="s">
        <v>36</v>
      </c>
      <c r="E65" s="151"/>
      <c r="F65" s="16"/>
      <c r="G65" s="66"/>
      <c r="H65" s="9"/>
      <c r="I65" s="9"/>
      <c r="J65" s="66"/>
      <c r="K65" s="16"/>
      <c r="L65" s="66"/>
      <c r="M65" s="73"/>
      <c r="N65" s="73"/>
      <c r="O65" s="66"/>
      <c r="P65" s="16">
        <v>6.2</v>
      </c>
      <c r="Q65" s="66"/>
      <c r="R65" s="73"/>
      <c r="S65" s="73"/>
      <c r="T65" s="66"/>
      <c r="U65" s="66">
        <f t="shared" si="0"/>
        <v>6.2</v>
      </c>
    </row>
    <row r="66" spans="2:22" s="29" customFormat="1" ht="13.8" customHeight="1" x14ac:dyDescent="0.3">
      <c r="B66" s="26" t="s">
        <v>90</v>
      </c>
      <c r="C66" s="28"/>
      <c r="D66" s="24" t="s">
        <v>2</v>
      </c>
      <c r="E66" s="61"/>
      <c r="F66" s="16"/>
      <c r="G66" s="66"/>
      <c r="H66" s="9"/>
      <c r="I66" s="9"/>
      <c r="J66" s="66"/>
      <c r="K66" s="16"/>
      <c r="L66" s="67"/>
      <c r="M66" s="72"/>
      <c r="N66" s="72"/>
      <c r="O66" s="66"/>
      <c r="P66" s="16">
        <v>2</v>
      </c>
      <c r="Q66" s="67"/>
      <c r="R66" s="72"/>
      <c r="S66" s="72"/>
      <c r="T66" s="72"/>
      <c r="U66" s="66">
        <f t="shared" si="0"/>
        <v>2</v>
      </c>
    </row>
    <row r="67" spans="2:22" ht="13.8" customHeight="1" x14ac:dyDescent="0.3">
      <c r="B67" s="17" t="s">
        <v>70</v>
      </c>
      <c r="C67" s="18" t="s">
        <v>47</v>
      </c>
      <c r="D67" s="19" t="s">
        <v>2</v>
      </c>
      <c r="F67" s="20"/>
      <c r="G67" s="67"/>
      <c r="H67" s="9"/>
      <c r="I67" s="8"/>
      <c r="J67" s="70"/>
      <c r="K67" s="22"/>
      <c r="L67" s="67"/>
      <c r="M67" s="72"/>
      <c r="N67" s="72"/>
      <c r="O67" s="70"/>
      <c r="P67" s="22">
        <v>2</v>
      </c>
      <c r="Q67" s="67"/>
      <c r="R67" s="72"/>
      <c r="S67" s="72"/>
      <c r="T67" s="70"/>
      <c r="U67" s="66">
        <f t="shared" si="0"/>
        <v>2</v>
      </c>
      <c r="V67" s="5"/>
    </row>
    <row r="68" spans="2:22" ht="13.8" customHeight="1" x14ac:dyDescent="0.3">
      <c r="B68" s="23" t="s">
        <v>91</v>
      </c>
      <c r="C68" s="18" t="s">
        <v>47</v>
      </c>
      <c r="D68" s="19" t="s">
        <v>2</v>
      </c>
      <c r="F68" s="15"/>
      <c r="G68" s="67"/>
      <c r="H68" s="9"/>
      <c r="I68" s="9"/>
      <c r="J68" s="70"/>
      <c r="K68" s="22"/>
      <c r="L68" s="67"/>
      <c r="M68" s="72"/>
      <c r="N68" s="72"/>
      <c r="O68" s="70"/>
      <c r="P68" s="22">
        <v>2</v>
      </c>
      <c r="Q68" s="67"/>
      <c r="R68" s="72"/>
      <c r="S68" s="72"/>
      <c r="T68" s="70"/>
      <c r="U68" s="66">
        <f t="shared" si="0"/>
        <v>2</v>
      </c>
    </row>
    <row r="69" spans="2:22" s="30" customFormat="1" ht="13.8" customHeight="1" x14ac:dyDescent="0.3">
      <c r="B69" s="23" t="s">
        <v>92</v>
      </c>
      <c r="C69" s="18"/>
      <c r="D69" s="19" t="s">
        <v>2</v>
      </c>
      <c r="E69" s="151"/>
      <c r="F69" s="16"/>
      <c r="G69" s="66"/>
      <c r="H69" s="9"/>
      <c r="I69" s="9"/>
      <c r="J69" s="66"/>
      <c r="K69" s="16"/>
      <c r="L69" s="66"/>
      <c r="M69" s="73"/>
      <c r="N69" s="73"/>
      <c r="O69" s="66"/>
      <c r="P69" s="16">
        <v>4</v>
      </c>
      <c r="Q69" s="66"/>
      <c r="R69" s="73"/>
      <c r="S69" s="73"/>
      <c r="T69" s="66"/>
      <c r="U69" s="66">
        <f t="shared" si="0"/>
        <v>4</v>
      </c>
    </row>
    <row r="70" spans="2:22" s="30" customFormat="1" ht="13.8" customHeight="1" x14ac:dyDescent="0.3">
      <c r="B70" s="23" t="s">
        <v>93</v>
      </c>
      <c r="C70" s="18"/>
      <c r="D70" s="19" t="s">
        <v>2</v>
      </c>
      <c r="E70" s="151"/>
      <c r="F70" s="16"/>
      <c r="G70" s="66"/>
      <c r="H70" s="9"/>
      <c r="I70" s="9"/>
      <c r="J70" s="66"/>
      <c r="K70" s="16"/>
      <c r="L70" s="66"/>
      <c r="M70" s="73"/>
      <c r="N70" s="73"/>
      <c r="O70" s="66"/>
      <c r="P70" s="16">
        <v>6</v>
      </c>
      <c r="Q70" s="66"/>
      <c r="R70" s="73"/>
      <c r="S70" s="73"/>
      <c r="T70" s="66"/>
      <c r="U70" s="66">
        <f t="shared" si="0"/>
        <v>6</v>
      </c>
    </row>
    <row r="71" spans="2:22" ht="13.8" customHeight="1" x14ac:dyDescent="0.3">
      <c r="B71" s="27" t="s">
        <v>94</v>
      </c>
      <c r="C71" s="18"/>
      <c r="D71" s="19" t="s">
        <v>2</v>
      </c>
      <c r="F71" s="16"/>
      <c r="G71" s="67"/>
      <c r="H71" s="9"/>
      <c r="I71" s="9"/>
      <c r="J71" s="70"/>
      <c r="K71" s="22"/>
      <c r="L71" s="67"/>
      <c r="M71" s="72"/>
      <c r="N71" s="72"/>
      <c r="O71" s="70"/>
      <c r="P71" s="22">
        <v>2</v>
      </c>
      <c r="Q71" s="67"/>
      <c r="R71" s="72"/>
      <c r="S71" s="72"/>
      <c r="T71" s="70"/>
      <c r="U71" s="66">
        <f t="shared" si="0"/>
        <v>2</v>
      </c>
    </row>
    <row r="72" spans="2:22" s="30" customFormat="1" ht="13.8" customHeight="1" x14ac:dyDescent="0.3">
      <c r="B72" s="23" t="s">
        <v>95</v>
      </c>
      <c r="C72" s="18"/>
      <c r="D72" s="24" t="s">
        <v>2</v>
      </c>
      <c r="E72" s="151"/>
      <c r="F72" s="16"/>
      <c r="G72" s="66"/>
      <c r="H72" s="9"/>
      <c r="I72" s="9"/>
      <c r="J72" s="66"/>
      <c r="K72" s="16"/>
      <c r="L72" s="66"/>
      <c r="M72" s="73"/>
      <c r="N72" s="73"/>
      <c r="O72" s="66"/>
      <c r="P72" s="16">
        <v>4</v>
      </c>
      <c r="Q72" s="66"/>
      <c r="R72" s="73"/>
      <c r="S72" s="73"/>
      <c r="T72" s="66"/>
      <c r="U72" s="66">
        <f t="shared" si="0"/>
        <v>4</v>
      </c>
    </row>
    <row r="73" spans="2:22" s="30" customFormat="1" ht="13.8" customHeight="1" x14ac:dyDescent="0.3">
      <c r="B73" s="23" t="s">
        <v>96</v>
      </c>
      <c r="C73" s="18"/>
      <c r="D73" s="24" t="s">
        <v>2</v>
      </c>
      <c r="E73" s="151"/>
      <c r="F73" s="16"/>
      <c r="G73" s="66"/>
      <c r="H73" s="9"/>
      <c r="I73" s="9"/>
      <c r="J73" s="66"/>
      <c r="K73" s="16"/>
      <c r="L73" s="66"/>
      <c r="M73" s="73"/>
      <c r="N73" s="73"/>
      <c r="O73" s="66"/>
      <c r="P73" s="16">
        <v>2</v>
      </c>
      <c r="Q73" s="66"/>
      <c r="R73" s="73"/>
      <c r="S73" s="73"/>
      <c r="T73" s="66"/>
      <c r="U73" s="66">
        <f t="shared" ref="U73:U136" si="1">SUM(E73:T73)</f>
        <v>2</v>
      </c>
    </row>
    <row r="74" spans="2:22" s="30" customFormat="1" ht="13.8" customHeight="1" x14ac:dyDescent="0.3">
      <c r="B74" s="23" t="s">
        <v>44</v>
      </c>
      <c r="C74" s="18"/>
      <c r="D74" s="24" t="s">
        <v>3</v>
      </c>
      <c r="E74" s="151"/>
      <c r="F74" s="16"/>
      <c r="G74" s="66"/>
      <c r="H74" s="9"/>
      <c r="I74" s="9"/>
      <c r="J74" s="66"/>
      <c r="K74" s="16"/>
      <c r="L74" s="66"/>
      <c r="M74" s="73"/>
      <c r="N74" s="73"/>
      <c r="O74" s="66"/>
      <c r="P74" s="16">
        <v>1.6</v>
      </c>
      <c r="Q74" s="66"/>
      <c r="R74" s="73"/>
      <c r="S74" s="73"/>
      <c r="T74" s="66"/>
      <c r="U74" s="66">
        <f t="shared" si="1"/>
        <v>1.6</v>
      </c>
    </row>
    <row r="75" spans="2:22" s="30" customFormat="1" ht="13.8" customHeight="1" x14ac:dyDescent="0.3">
      <c r="B75" s="23" t="s">
        <v>45</v>
      </c>
      <c r="C75" s="18"/>
      <c r="D75" s="24" t="s">
        <v>3</v>
      </c>
      <c r="E75" s="151"/>
      <c r="F75" s="16"/>
      <c r="G75" s="66"/>
      <c r="H75" s="9"/>
      <c r="I75" s="9"/>
      <c r="J75" s="66"/>
      <c r="K75" s="16"/>
      <c r="L75" s="66"/>
      <c r="M75" s="73"/>
      <c r="N75" s="73"/>
      <c r="O75" s="66"/>
      <c r="P75" s="16">
        <v>5.0999999999999996</v>
      </c>
      <c r="Q75" s="66"/>
      <c r="R75" s="73"/>
      <c r="S75" s="73"/>
      <c r="T75" s="66"/>
      <c r="U75" s="66">
        <f t="shared" si="1"/>
        <v>5.0999999999999996</v>
      </c>
    </row>
    <row r="76" spans="2:22" s="30" customFormat="1" ht="13.8" customHeight="1" x14ac:dyDescent="0.3">
      <c r="B76" s="23" t="s">
        <v>97</v>
      </c>
      <c r="C76" s="18"/>
      <c r="D76" s="24" t="s">
        <v>36</v>
      </c>
      <c r="E76" s="151"/>
      <c r="F76" s="16"/>
      <c r="G76" s="66"/>
      <c r="H76" s="9"/>
      <c r="I76" s="9"/>
      <c r="J76" s="66"/>
      <c r="K76" s="16"/>
      <c r="L76" s="66"/>
      <c r="M76" s="73"/>
      <c r="N76" s="73"/>
      <c r="O76" s="66"/>
      <c r="P76" s="16">
        <v>10.199999999999999</v>
      </c>
      <c r="Q76" s="66"/>
      <c r="R76" s="73"/>
      <c r="S76" s="73"/>
      <c r="T76" s="66"/>
      <c r="U76" s="66">
        <f t="shared" si="1"/>
        <v>10.199999999999999</v>
      </c>
    </row>
    <row r="77" spans="2:22" ht="13.8" customHeight="1" x14ac:dyDescent="0.3">
      <c r="B77" s="23" t="s">
        <v>98</v>
      </c>
      <c r="C77" s="18"/>
      <c r="D77" s="24" t="s">
        <v>36</v>
      </c>
      <c r="F77" s="16"/>
      <c r="G77" s="67"/>
      <c r="H77" s="9"/>
      <c r="I77" s="9"/>
      <c r="J77" s="70"/>
      <c r="K77" s="22"/>
      <c r="L77" s="67"/>
      <c r="M77" s="72"/>
      <c r="N77" s="72"/>
      <c r="O77" s="70"/>
      <c r="P77" s="22">
        <v>18.600000000000001</v>
      </c>
      <c r="Q77" s="67"/>
      <c r="R77" s="72"/>
      <c r="S77" s="72"/>
      <c r="T77" s="70"/>
      <c r="U77" s="66">
        <f t="shared" si="1"/>
        <v>18.600000000000001</v>
      </c>
    </row>
    <row r="78" spans="2:22" s="30" customFormat="1" ht="13.8" customHeight="1" x14ac:dyDescent="0.3">
      <c r="B78" s="23" t="s">
        <v>99</v>
      </c>
      <c r="C78" s="18"/>
      <c r="D78" s="24" t="s">
        <v>36</v>
      </c>
      <c r="E78" s="151"/>
      <c r="F78" s="16"/>
      <c r="G78" s="67"/>
      <c r="H78" s="9"/>
      <c r="I78" s="9"/>
      <c r="J78" s="66"/>
      <c r="K78" s="16"/>
      <c r="L78" s="66"/>
      <c r="M78" s="73"/>
      <c r="N78" s="73"/>
      <c r="O78" s="66"/>
      <c r="P78" s="16">
        <v>6.2</v>
      </c>
      <c r="Q78" s="66"/>
      <c r="R78" s="73"/>
      <c r="S78" s="73"/>
      <c r="T78" s="66"/>
      <c r="U78" s="66">
        <f t="shared" si="1"/>
        <v>6.2</v>
      </c>
    </row>
    <row r="79" spans="2:22" s="30" customFormat="1" ht="13.8" customHeight="1" x14ac:dyDescent="0.3">
      <c r="B79" s="23" t="s">
        <v>100</v>
      </c>
      <c r="C79" s="18"/>
      <c r="D79" s="24" t="s">
        <v>36</v>
      </c>
      <c r="E79" s="151"/>
      <c r="F79" s="16"/>
      <c r="G79" s="67"/>
      <c r="H79" s="9"/>
      <c r="I79" s="9"/>
      <c r="J79" s="66"/>
      <c r="K79" s="16"/>
      <c r="L79" s="66"/>
      <c r="M79" s="73"/>
      <c r="N79" s="73"/>
      <c r="O79" s="66"/>
      <c r="P79" s="16">
        <v>12.4</v>
      </c>
      <c r="Q79" s="66"/>
      <c r="R79" s="73"/>
      <c r="S79" s="73"/>
      <c r="T79" s="66"/>
      <c r="U79" s="66">
        <f t="shared" si="1"/>
        <v>12.4</v>
      </c>
    </row>
    <row r="80" spans="2:22" s="30" customFormat="1" ht="13.8" customHeight="1" x14ac:dyDescent="0.3">
      <c r="B80" s="23" t="s">
        <v>101</v>
      </c>
      <c r="C80" s="18"/>
      <c r="D80" s="24" t="s">
        <v>36</v>
      </c>
      <c r="E80" s="151"/>
      <c r="F80" s="16"/>
      <c r="G80" s="67"/>
      <c r="H80" s="9"/>
      <c r="I80" s="9"/>
      <c r="J80" s="66"/>
      <c r="K80" s="16"/>
      <c r="L80" s="66"/>
      <c r="M80" s="73"/>
      <c r="N80" s="73"/>
      <c r="O80" s="66"/>
      <c r="P80" s="16">
        <v>6.2</v>
      </c>
      <c r="Q80" s="66"/>
      <c r="R80" s="73"/>
      <c r="S80" s="73"/>
      <c r="T80" s="66"/>
      <c r="U80" s="66">
        <f t="shared" si="1"/>
        <v>6.2</v>
      </c>
    </row>
    <row r="81" spans="2:22" s="30" customFormat="1" ht="41.4" x14ac:dyDescent="0.3">
      <c r="B81" s="27" t="s">
        <v>102</v>
      </c>
      <c r="C81" s="18"/>
      <c r="D81" s="24" t="s">
        <v>2</v>
      </c>
      <c r="E81" s="151"/>
      <c r="F81" s="16"/>
      <c r="G81" s="66"/>
      <c r="H81" s="9"/>
      <c r="I81" s="9"/>
      <c r="J81" s="66"/>
      <c r="K81" s="16"/>
      <c r="L81" s="66"/>
      <c r="M81" s="73"/>
      <c r="N81" s="73"/>
      <c r="O81" s="66"/>
      <c r="P81" s="16">
        <v>1</v>
      </c>
      <c r="Q81" s="66"/>
      <c r="R81" s="73"/>
      <c r="S81" s="73"/>
      <c r="T81" s="66"/>
      <c r="U81" s="66">
        <f t="shared" si="1"/>
        <v>1</v>
      </c>
    </row>
    <row r="82" spans="2:22" s="30" customFormat="1" ht="41.4" x14ac:dyDescent="0.3">
      <c r="B82" s="27" t="s">
        <v>137</v>
      </c>
      <c r="C82" s="18"/>
      <c r="D82" s="24" t="s">
        <v>2</v>
      </c>
      <c r="E82" s="151"/>
      <c r="F82" s="16"/>
      <c r="G82" s="66"/>
      <c r="H82" s="9"/>
      <c r="I82" s="9"/>
      <c r="J82" s="66"/>
      <c r="K82" s="16"/>
      <c r="L82" s="66"/>
      <c r="M82" s="73"/>
      <c r="N82" s="73"/>
      <c r="O82" s="66"/>
      <c r="P82" s="16">
        <v>1</v>
      </c>
      <c r="Q82" s="66"/>
      <c r="R82" s="73"/>
      <c r="S82" s="73"/>
      <c r="T82" s="66"/>
      <c r="U82" s="66">
        <f t="shared" si="1"/>
        <v>1</v>
      </c>
    </row>
    <row r="83" spans="2:22" s="30" customFormat="1" ht="27.6" x14ac:dyDescent="0.3">
      <c r="B83" s="27" t="s">
        <v>103</v>
      </c>
      <c r="C83" s="18"/>
      <c r="D83" s="24" t="s">
        <v>2</v>
      </c>
      <c r="E83" s="151"/>
      <c r="F83" s="16"/>
      <c r="G83" s="66"/>
      <c r="H83" s="9"/>
      <c r="I83" s="9"/>
      <c r="J83" s="66"/>
      <c r="K83" s="16"/>
      <c r="L83" s="66"/>
      <c r="M83" s="73"/>
      <c r="N83" s="73"/>
      <c r="O83" s="66"/>
      <c r="P83" s="16">
        <v>1</v>
      </c>
      <c r="Q83" s="66"/>
      <c r="R83" s="73"/>
      <c r="S83" s="73"/>
      <c r="T83" s="66"/>
      <c r="U83" s="66">
        <f t="shared" si="1"/>
        <v>1</v>
      </c>
    </row>
    <row r="84" spans="2:22" s="30" customFormat="1" ht="13.8" customHeight="1" x14ac:dyDescent="0.3">
      <c r="B84" s="23" t="s">
        <v>104</v>
      </c>
      <c r="C84" s="18" t="s">
        <v>105</v>
      </c>
      <c r="D84" s="24" t="s">
        <v>2</v>
      </c>
      <c r="E84" s="151"/>
      <c r="F84" s="16"/>
      <c r="G84" s="66"/>
      <c r="H84" s="9"/>
      <c r="I84" s="9"/>
      <c r="J84" s="66"/>
      <c r="K84" s="16"/>
      <c r="L84" s="66"/>
      <c r="M84" s="73"/>
      <c r="N84" s="73"/>
      <c r="O84" s="66"/>
      <c r="P84" s="16">
        <v>10</v>
      </c>
      <c r="Q84" s="66"/>
      <c r="R84" s="73"/>
      <c r="S84" s="73"/>
      <c r="T84" s="66"/>
      <c r="U84" s="66">
        <f t="shared" si="1"/>
        <v>10</v>
      </c>
    </row>
    <row r="85" spans="2:22" s="29" customFormat="1" ht="13.8" customHeight="1" x14ac:dyDescent="0.3">
      <c r="B85" s="26" t="s">
        <v>106</v>
      </c>
      <c r="C85" s="18"/>
      <c r="D85" s="19" t="s">
        <v>2</v>
      </c>
      <c r="E85" s="61"/>
      <c r="F85" s="15"/>
      <c r="G85" s="67"/>
      <c r="H85" s="8"/>
      <c r="I85" s="8"/>
      <c r="J85" s="66"/>
      <c r="K85" s="16"/>
      <c r="L85" s="67"/>
      <c r="M85" s="73"/>
      <c r="N85" s="72"/>
      <c r="O85" s="66"/>
      <c r="P85" s="16">
        <v>10</v>
      </c>
      <c r="Q85" s="67"/>
      <c r="R85" s="72"/>
      <c r="S85" s="72"/>
      <c r="T85" s="72"/>
      <c r="U85" s="66">
        <f t="shared" si="1"/>
        <v>10</v>
      </c>
    </row>
    <row r="86" spans="2:22" ht="13.8" customHeight="1" x14ac:dyDescent="0.3">
      <c r="B86" s="17" t="s">
        <v>107</v>
      </c>
      <c r="C86" s="18" t="s">
        <v>108</v>
      </c>
      <c r="D86" s="19" t="s">
        <v>2</v>
      </c>
      <c r="F86" s="20"/>
      <c r="G86" s="67"/>
      <c r="H86" s="8"/>
      <c r="I86" s="8"/>
      <c r="J86" s="70"/>
      <c r="K86" s="22"/>
      <c r="L86" s="67"/>
      <c r="M86" s="73"/>
      <c r="N86" s="72"/>
      <c r="O86" s="66"/>
      <c r="P86" s="16">
        <v>1</v>
      </c>
      <c r="Q86" s="67"/>
      <c r="R86" s="72"/>
      <c r="S86" s="72"/>
      <c r="T86" s="70"/>
      <c r="U86" s="66">
        <f t="shared" si="1"/>
        <v>1</v>
      </c>
      <c r="V86" s="5"/>
    </row>
    <row r="87" spans="2:22" ht="13.8" customHeight="1" x14ac:dyDescent="0.3">
      <c r="B87" s="23" t="s">
        <v>131</v>
      </c>
      <c r="C87" s="18" t="s">
        <v>110</v>
      </c>
      <c r="D87" s="19" t="s">
        <v>2</v>
      </c>
      <c r="F87" s="15"/>
      <c r="G87" s="66"/>
      <c r="H87" s="8"/>
      <c r="I87" s="8"/>
      <c r="J87" s="70"/>
      <c r="K87" s="22"/>
      <c r="L87" s="66"/>
      <c r="M87" s="73"/>
      <c r="N87" s="73"/>
      <c r="O87" s="66"/>
      <c r="P87" s="16">
        <v>1</v>
      </c>
      <c r="Q87" s="66"/>
      <c r="R87" s="72"/>
      <c r="S87" s="72"/>
      <c r="T87" s="70"/>
      <c r="U87" s="66">
        <f t="shared" si="1"/>
        <v>1</v>
      </c>
    </row>
    <row r="88" spans="2:22" ht="13.8" customHeight="1" x14ac:dyDescent="0.3">
      <c r="B88" s="23" t="s">
        <v>40</v>
      </c>
      <c r="C88" s="18"/>
      <c r="D88" s="19" t="s">
        <v>2</v>
      </c>
      <c r="F88" s="15"/>
      <c r="G88" s="66"/>
      <c r="H88" s="8"/>
      <c r="I88" s="8"/>
      <c r="J88" s="70"/>
      <c r="K88" s="22"/>
      <c r="L88" s="66"/>
      <c r="M88" s="73"/>
      <c r="N88" s="73"/>
      <c r="O88" s="66"/>
      <c r="P88" s="16">
        <v>5</v>
      </c>
      <c r="Q88" s="66"/>
      <c r="R88" s="72"/>
      <c r="S88" s="72"/>
      <c r="T88" s="70"/>
      <c r="U88" s="66">
        <f t="shared" si="1"/>
        <v>5</v>
      </c>
    </row>
    <row r="89" spans="2:22" ht="27.6" x14ac:dyDescent="0.3">
      <c r="B89" s="27" t="s">
        <v>111</v>
      </c>
      <c r="C89" s="18" t="s">
        <v>82</v>
      </c>
      <c r="D89" s="19" t="s">
        <v>2</v>
      </c>
      <c r="F89" s="15"/>
      <c r="G89" s="66"/>
      <c r="H89" s="8"/>
      <c r="I89" s="8"/>
      <c r="J89" s="70"/>
      <c r="K89" s="22"/>
      <c r="L89" s="66"/>
      <c r="M89" s="73"/>
      <c r="N89" s="73"/>
      <c r="O89" s="66"/>
      <c r="P89" s="16">
        <v>2</v>
      </c>
      <c r="Q89" s="66"/>
      <c r="R89" s="72"/>
      <c r="S89" s="72"/>
      <c r="T89" s="70"/>
      <c r="U89" s="66">
        <f t="shared" si="1"/>
        <v>2</v>
      </c>
    </row>
    <row r="90" spans="2:22" ht="13.8" customHeight="1" x14ac:dyDescent="0.3">
      <c r="B90" s="27" t="s">
        <v>112</v>
      </c>
      <c r="C90" s="18" t="s">
        <v>84</v>
      </c>
      <c r="D90" s="19" t="s">
        <v>2</v>
      </c>
      <c r="F90" s="15"/>
      <c r="G90" s="66"/>
      <c r="H90" s="8"/>
      <c r="I90" s="8"/>
      <c r="J90" s="70"/>
      <c r="K90" s="22"/>
      <c r="L90" s="66"/>
      <c r="M90" s="73"/>
      <c r="N90" s="73"/>
      <c r="O90" s="66"/>
      <c r="P90" s="16">
        <v>2</v>
      </c>
      <c r="Q90" s="66"/>
      <c r="R90" s="72"/>
      <c r="S90" s="72"/>
      <c r="T90" s="70"/>
      <c r="U90" s="66">
        <f t="shared" si="1"/>
        <v>2</v>
      </c>
    </row>
    <row r="91" spans="2:22" ht="27.6" x14ac:dyDescent="0.3">
      <c r="B91" s="27" t="s">
        <v>113</v>
      </c>
      <c r="C91" s="18"/>
      <c r="D91" s="19" t="s">
        <v>2</v>
      </c>
      <c r="F91" s="15"/>
      <c r="G91" s="66"/>
      <c r="H91" s="8"/>
      <c r="I91" s="8"/>
      <c r="J91" s="70"/>
      <c r="K91" s="22"/>
      <c r="L91" s="66"/>
      <c r="M91" s="73"/>
      <c r="N91" s="73"/>
      <c r="O91" s="66"/>
      <c r="P91" s="16">
        <v>2</v>
      </c>
      <c r="Q91" s="66"/>
      <c r="R91" s="72"/>
      <c r="S91" s="72"/>
      <c r="T91" s="70"/>
      <c r="U91" s="66">
        <f t="shared" si="1"/>
        <v>2</v>
      </c>
    </row>
    <row r="92" spans="2:22" ht="13.8" customHeight="1" x14ac:dyDescent="0.3">
      <c r="B92" s="23" t="s">
        <v>114</v>
      </c>
      <c r="C92" s="18"/>
      <c r="D92" s="19" t="s">
        <v>2</v>
      </c>
      <c r="F92" s="15"/>
      <c r="G92" s="66"/>
      <c r="H92" s="8"/>
      <c r="I92" s="8"/>
      <c r="J92" s="70"/>
      <c r="K92" s="22"/>
      <c r="L92" s="66"/>
      <c r="M92" s="73"/>
      <c r="N92" s="73"/>
      <c r="O92" s="66"/>
      <c r="P92" s="16">
        <v>2</v>
      </c>
      <c r="Q92" s="66"/>
      <c r="R92" s="72"/>
      <c r="S92" s="72"/>
      <c r="T92" s="70"/>
      <c r="U92" s="66">
        <f t="shared" si="1"/>
        <v>2</v>
      </c>
    </row>
    <row r="93" spans="2:22" ht="13.8" customHeight="1" x14ac:dyDescent="0.3">
      <c r="B93" s="23" t="s">
        <v>115</v>
      </c>
      <c r="C93" s="18"/>
      <c r="D93" s="19" t="s">
        <v>2</v>
      </c>
      <c r="F93" s="16"/>
      <c r="G93" s="66"/>
      <c r="H93" s="8"/>
      <c r="I93" s="8"/>
      <c r="J93" s="70"/>
      <c r="K93" s="22"/>
      <c r="L93" s="66"/>
      <c r="M93" s="73"/>
      <c r="N93" s="73"/>
      <c r="O93" s="66"/>
      <c r="P93" s="16">
        <v>2</v>
      </c>
      <c r="Q93" s="66"/>
      <c r="R93" s="72"/>
      <c r="S93" s="72"/>
      <c r="T93" s="70"/>
      <c r="U93" s="66">
        <f t="shared" si="1"/>
        <v>2</v>
      </c>
    </row>
    <row r="94" spans="2:22" ht="13.8" customHeight="1" x14ac:dyDescent="0.3">
      <c r="B94" s="23" t="s">
        <v>116</v>
      </c>
      <c r="C94" s="18"/>
      <c r="D94" s="19" t="s">
        <v>2</v>
      </c>
      <c r="F94" s="15"/>
      <c r="G94" s="66"/>
      <c r="H94" s="8"/>
      <c r="I94" s="8"/>
      <c r="J94" s="70"/>
      <c r="K94" s="22"/>
      <c r="L94" s="66"/>
      <c r="M94" s="73"/>
      <c r="N94" s="73"/>
      <c r="O94" s="66"/>
      <c r="P94" s="16">
        <v>4</v>
      </c>
      <c r="Q94" s="66"/>
      <c r="R94" s="72"/>
      <c r="S94" s="72"/>
      <c r="T94" s="70"/>
      <c r="U94" s="66">
        <f t="shared" si="1"/>
        <v>4</v>
      </c>
    </row>
    <row r="95" spans="2:22" ht="13.8" customHeight="1" x14ac:dyDescent="0.3">
      <c r="B95" s="23" t="s">
        <v>117</v>
      </c>
      <c r="C95" s="18"/>
      <c r="D95" s="19" t="s">
        <v>2</v>
      </c>
      <c r="F95" s="16"/>
      <c r="G95" s="66"/>
      <c r="H95" s="8"/>
      <c r="I95" s="8"/>
      <c r="J95" s="70"/>
      <c r="K95" s="22"/>
      <c r="L95" s="66"/>
      <c r="M95" s="73"/>
      <c r="N95" s="73"/>
      <c r="O95" s="66"/>
      <c r="P95" s="16">
        <v>6</v>
      </c>
      <c r="Q95" s="66"/>
      <c r="R95" s="72"/>
      <c r="S95" s="72"/>
      <c r="T95" s="70"/>
      <c r="U95" s="66">
        <f t="shared" si="1"/>
        <v>6</v>
      </c>
    </row>
    <row r="96" spans="2:22" ht="13.8" customHeight="1" x14ac:dyDescent="0.3">
      <c r="B96" s="23" t="s">
        <v>118</v>
      </c>
      <c r="C96" s="18"/>
      <c r="D96" s="19" t="s">
        <v>2</v>
      </c>
      <c r="F96" s="15"/>
      <c r="G96" s="66"/>
      <c r="H96" s="8"/>
      <c r="I96" s="8"/>
      <c r="J96" s="70"/>
      <c r="K96" s="22"/>
      <c r="L96" s="66"/>
      <c r="M96" s="73"/>
      <c r="N96" s="73"/>
      <c r="O96" s="66"/>
      <c r="P96" s="16">
        <v>26</v>
      </c>
      <c r="Q96" s="66"/>
      <c r="R96" s="72"/>
      <c r="S96" s="72"/>
      <c r="T96" s="70"/>
      <c r="U96" s="66">
        <f t="shared" si="1"/>
        <v>26</v>
      </c>
    </row>
    <row r="97" spans="2:22" ht="13.8" customHeight="1" x14ac:dyDescent="0.3">
      <c r="B97" s="23" t="s">
        <v>119</v>
      </c>
      <c r="C97" s="18"/>
      <c r="D97" s="24" t="s">
        <v>36</v>
      </c>
      <c r="F97" s="16"/>
      <c r="G97" s="66"/>
      <c r="H97" s="8"/>
      <c r="I97" s="8"/>
      <c r="J97" s="70"/>
      <c r="K97" s="22"/>
      <c r="L97" s="66"/>
      <c r="M97" s="73"/>
      <c r="N97" s="73"/>
      <c r="O97" s="66"/>
      <c r="P97" s="16">
        <v>18</v>
      </c>
      <c r="Q97" s="66"/>
      <c r="R97" s="72"/>
      <c r="S97" s="72"/>
      <c r="T97" s="70"/>
      <c r="U97" s="66">
        <f t="shared" si="1"/>
        <v>18</v>
      </c>
    </row>
    <row r="98" spans="2:22" ht="13.8" customHeight="1" x14ac:dyDescent="0.3">
      <c r="B98" s="23" t="s">
        <v>120</v>
      </c>
      <c r="C98" s="18"/>
      <c r="D98" s="19" t="s">
        <v>36</v>
      </c>
      <c r="F98" s="15"/>
      <c r="G98" s="66"/>
      <c r="H98" s="8"/>
      <c r="I98" s="8"/>
      <c r="J98" s="70"/>
      <c r="K98" s="22"/>
      <c r="L98" s="66"/>
      <c r="M98" s="73"/>
      <c r="N98" s="73"/>
      <c r="O98" s="66"/>
      <c r="P98" s="16">
        <v>18</v>
      </c>
      <c r="Q98" s="66"/>
      <c r="R98" s="72"/>
      <c r="S98" s="72"/>
      <c r="T98" s="70"/>
      <c r="U98" s="66">
        <f t="shared" si="1"/>
        <v>18</v>
      </c>
    </row>
    <row r="99" spans="2:22" ht="13.8" customHeight="1" x14ac:dyDescent="0.3">
      <c r="B99" s="23" t="s">
        <v>63</v>
      </c>
      <c r="C99" s="18"/>
      <c r="D99" s="19" t="s">
        <v>36</v>
      </c>
      <c r="F99" s="15"/>
      <c r="G99" s="66"/>
      <c r="H99" s="8"/>
      <c r="I99" s="8"/>
      <c r="J99" s="70"/>
      <c r="K99" s="22"/>
      <c r="L99" s="66"/>
      <c r="M99" s="73"/>
      <c r="N99" s="73"/>
      <c r="O99" s="66"/>
      <c r="P99" s="16">
        <v>77</v>
      </c>
      <c r="Q99" s="66"/>
      <c r="R99" s="72"/>
      <c r="S99" s="72"/>
      <c r="T99" s="70"/>
      <c r="U99" s="66">
        <f t="shared" si="1"/>
        <v>77</v>
      </c>
    </row>
    <row r="100" spans="2:22" ht="13.8" customHeight="1" x14ac:dyDescent="0.3">
      <c r="B100" s="23" t="s">
        <v>121</v>
      </c>
      <c r="C100" s="18"/>
      <c r="D100" s="19" t="s">
        <v>2</v>
      </c>
      <c r="F100" s="15"/>
      <c r="G100" s="66"/>
      <c r="H100" s="8"/>
      <c r="I100" s="8"/>
      <c r="J100" s="70"/>
      <c r="K100" s="22"/>
      <c r="L100" s="66"/>
      <c r="M100" s="73"/>
      <c r="N100" s="73"/>
      <c r="O100" s="66"/>
      <c r="P100" s="16">
        <v>18</v>
      </c>
      <c r="Q100" s="66"/>
      <c r="R100" s="72"/>
      <c r="S100" s="72"/>
      <c r="T100" s="70"/>
      <c r="U100" s="66">
        <f t="shared" si="1"/>
        <v>18</v>
      </c>
    </row>
    <row r="101" spans="2:22" ht="41.4" x14ac:dyDescent="0.3">
      <c r="B101" s="17" t="s">
        <v>122</v>
      </c>
      <c r="C101" s="18"/>
      <c r="D101" s="19" t="s">
        <v>2</v>
      </c>
      <c r="E101" s="70"/>
      <c r="F101" s="20"/>
      <c r="G101" s="67"/>
      <c r="H101" s="8"/>
      <c r="I101" s="8"/>
      <c r="J101" s="70"/>
      <c r="K101" s="22"/>
      <c r="L101" s="67"/>
      <c r="M101" s="72"/>
      <c r="N101" s="72"/>
      <c r="O101" s="70"/>
      <c r="P101" s="22">
        <v>2</v>
      </c>
      <c r="Q101" s="67"/>
      <c r="R101" s="73"/>
      <c r="S101" s="73"/>
      <c r="T101" s="70"/>
      <c r="U101" s="66">
        <f t="shared" si="1"/>
        <v>2</v>
      </c>
      <c r="V101" s="5"/>
    </row>
    <row r="102" spans="2:22" s="30" customFormat="1" ht="41.4" x14ac:dyDescent="0.3">
      <c r="B102" s="27" t="s">
        <v>123</v>
      </c>
      <c r="C102" s="18"/>
      <c r="D102" s="24" t="s">
        <v>2</v>
      </c>
      <c r="E102" s="66"/>
      <c r="F102" s="16"/>
      <c r="G102" s="66"/>
      <c r="H102" s="9"/>
      <c r="I102" s="9"/>
      <c r="J102" s="66"/>
      <c r="K102" s="16"/>
      <c r="L102" s="66"/>
      <c r="M102" s="73"/>
      <c r="N102" s="73"/>
      <c r="O102" s="66"/>
      <c r="P102" s="16">
        <v>5</v>
      </c>
      <c r="Q102" s="66"/>
      <c r="R102" s="73"/>
      <c r="S102" s="73"/>
      <c r="T102" s="66"/>
      <c r="U102" s="66">
        <f t="shared" si="1"/>
        <v>5</v>
      </c>
    </row>
    <row r="103" spans="2:22" s="30" customFormat="1" ht="41.4" x14ac:dyDescent="0.3">
      <c r="B103" s="27" t="s">
        <v>124</v>
      </c>
      <c r="C103" s="18"/>
      <c r="D103" s="24" t="s">
        <v>2</v>
      </c>
      <c r="E103" s="66"/>
      <c r="F103" s="16"/>
      <c r="G103" s="66"/>
      <c r="H103" s="9"/>
      <c r="I103" s="9"/>
      <c r="J103" s="66"/>
      <c r="K103" s="16"/>
      <c r="L103" s="66"/>
      <c r="M103" s="73"/>
      <c r="N103" s="73"/>
      <c r="O103" s="66"/>
      <c r="P103" s="16">
        <v>1</v>
      </c>
      <c r="Q103" s="66"/>
      <c r="R103" s="73"/>
      <c r="S103" s="73"/>
      <c r="T103" s="66"/>
      <c r="U103" s="66">
        <f t="shared" si="1"/>
        <v>1</v>
      </c>
    </row>
    <row r="104" spans="2:22" s="30" customFormat="1" ht="13.8" customHeight="1" x14ac:dyDescent="0.3">
      <c r="B104" s="23" t="s">
        <v>125</v>
      </c>
      <c r="C104" s="18"/>
      <c r="D104" s="24" t="s">
        <v>2</v>
      </c>
      <c r="E104" s="66"/>
      <c r="F104" s="16"/>
      <c r="G104" s="66"/>
      <c r="H104" s="9"/>
      <c r="I104" s="9"/>
      <c r="J104" s="66"/>
      <c r="K104" s="16"/>
      <c r="L104" s="66"/>
      <c r="M104" s="73"/>
      <c r="N104" s="73"/>
      <c r="O104" s="66"/>
      <c r="P104" s="16">
        <v>2</v>
      </c>
      <c r="Q104" s="66"/>
      <c r="R104" s="73"/>
      <c r="S104" s="73"/>
      <c r="T104" s="66"/>
      <c r="U104" s="66">
        <f t="shared" si="1"/>
        <v>2</v>
      </c>
    </row>
    <row r="105" spans="2:22" s="30" customFormat="1" ht="13.8" customHeight="1" thickBot="1" x14ac:dyDescent="0.35">
      <c r="B105" s="125" t="s">
        <v>126</v>
      </c>
      <c r="C105" s="126" t="s">
        <v>47</v>
      </c>
      <c r="D105" s="127" t="s">
        <v>2</v>
      </c>
      <c r="E105" s="65"/>
      <c r="F105" s="32"/>
      <c r="G105" s="65"/>
      <c r="H105" s="128"/>
      <c r="I105" s="128"/>
      <c r="J105" s="65"/>
      <c r="K105" s="32"/>
      <c r="L105" s="65"/>
      <c r="M105" s="129"/>
      <c r="N105" s="129"/>
      <c r="O105" s="65"/>
      <c r="P105" s="32">
        <v>4</v>
      </c>
      <c r="Q105" s="65"/>
      <c r="R105" s="129"/>
      <c r="S105" s="129"/>
      <c r="T105" s="65"/>
      <c r="U105" s="65">
        <f t="shared" si="1"/>
        <v>4</v>
      </c>
    </row>
    <row r="106" spans="2:22" s="30" customFormat="1" ht="13.8" customHeight="1" x14ac:dyDescent="0.3">
      <c r="B106" s="117" t="s">
        <v>221</v>
      </c>
      <c r="C106" s="120"/>
      <c r="D106" s="121"/>
      <c r="E106" s="123"/>
      <c r="F106" s="81"/>
      <c r="G106" s="123"/>
      <c r="H106" s="122"/>
      <c r="I106" s="122"/>
      <c r="J106" s="123"/>
      <c r="K106" s="81"/>
      <c r="L106" s="123"/>
      <c r="M106" s="124"/>
      <c r="N106" s="124"/>
      <c r="O106" s="123"/>
      <c r="P106" s="81"/>
      <c r="Q106" s="123"/>
      <c r="R106" s="124"/>
      <c r="S106" s="124"/>
      <c r="T106" s="123"/>
      <c r="U106" s="123"/>
    </row>
    <row r="107" spans="2:22" s="30" customFormat="1" ht="27.6" x14ac:dyDescent="0.3">
      <c r="B107" s="27" t="s">
        <v>81</v>
      </c>
      <c r="C107" s="18" t="s">
        <v>82</v>
      </c>
      <c r="D107" s="24" t="s">
        <v>2</v>
      </c>
      <c r="E107" s="151"/>
      <c r="F107" s="16"/>
      <c r="G107" s="66"/>
      <c r="H107" s="9"/>
      <c r="I107" s="9"/>
      <c r="J107" s="66"/>
      <c r="K107" s="16">
        <v>1</v>
      </c>
      <c r="L107" s="66"/>
      <c r="M107" s="73"/>
      <c r="N107" s="73"/>
      <c r="O107" s="66"/>
      <c r="P107" s="16"/>
      <c r="Q107" s="66"/>
      <c r="R107" s="73"/>
      <c r="S107" s="73"/>
      <c r="T107" s="66"/>
      <c r="U107" s="66">
        <f t="shared" si="1"/>
        <v>1</v>
      </c>
    </row>
    <row r="108" spans="2:22" s="29" customFormat="1" ht="13.8" customHeight="1" x14ac:dyDescent="0.3">
      <c r="B108" s="26" t="s">
        <v>83</v>
      </c>
      <c r="C108" s="18" t="s">
        <v>84</v>
      </c>
      <c r="D108" s="19" t="s">
        <v>2</v>
      </c>
      <c r="E108" s="61"/>
      <c r="F108" s="15"/>
      <c r="G108" s="67"/>
      <c r="H108" s="8"/>
      <c r="I108" s="8"/>
      <c r="J108" s="66"/>
      <c r="K108" s="16">
        <v>1</v>
      </c>
      <c r="L108" s="66"/>
      <c r="M108" s="72"/>
      <c r="N108" s="72"/>
      <c r="O108" s="66"/>
      <c r="P108" s="16"/>
      <c r="Q108" s="67"/>
      <c r="R108" s="72"/>
      <c r="S108" s="72"/>
      <c r="T108" s="72"/>
      <c r="U108" s="66">
        <f t="shared" si="1"/>
        <v>1</v>
      </c>
    </row>
    <row r="109" spans="2:22" ht="13.8" customHeight="1" x14ac:dyDescent="0.3">
      <c r="B109" s="17" t="s">
        <v>59</v>
      </c>
      <c r="C109" s="18"/>
      <c r="D109" s="19" t="s">
        <v>2</v>
      </c>
      <c r="F109" s="20"/>
      <c r="G109" s="67"/>
      <c r="H109" s="8"/>
      <c r="I109" s="8"/>
      <c r="J109" s="66"/>
      <c r="K109" s="16">
        <v>2</v>
      </c>
      <c r="L109" s="67"/>
      <c r="M109" s="72"/>
      <c r="N109" s="72"/>
      <c r="O109" s="70"/>
      <c r="P109" s="22"/>
      <c r="Q109" s="67"/>
      <c r="R109" s="72"/>
      <c r="S109" s="72"/>
      <c r="T109" s="70"/>
      <c r="U109" s="66">
        <f t="shared" si="1"/>
        <v>2</v>
      </c>
      <c r="V109" s="5"/>
    </row>
    <row r="110" spans="2:22" s="30" customFormat="1" ht="13.8" customHeight="1" x14ac:dyDescent="0.3">
      <c r="B110" s="23" t="s">
        <v>65</v>
      </c>
      <c r="C110" s="18"/>
      <c r="D110" s="24" t="s">
        <v>2</v>
      </c>
      <c r="E110" s="151"/>
      <c r="F110" s="16"/>
      <c r="G110" s="66"/>
      <c r="H110" s="9"/>
      <c r="I110" s="9"/>
      <c r="J110" s="73"/>
      <c r="K110" s="9">
        <v>2</v>
      </c>
      <c r="L110" s="66"/>
      <c r="M110" s="73"/>
      <c r="N110" s="73"/>
      <c r="O110" s="66"/>
      <c r="P110" s="16"/>
      <c r="Q110" s="66"/>
      <c r="R110" s="73"/>
      <c r="S110" s="73"/>
      <c r="T110" s="66"/>
      <c r="U110" s="66">
        <f t="shared" si="1"/>
        <v>2</v>
      </c>
    </row>
    <row r="111" spans="2:22" s="30" customFormat="1" ht="13.8" customHeight="1" x14ac:dyDescent="0.3">
      <c r="B111" s="23" t="s">
        <v>75</v>
      </c>
      <c r="C111" s="18"/>
      <c r="D111" s="24" t="s">
        <v>2</v>
      </c>
      <c r="E111" s="151"/>
      <c r="F111" s="16"/>
      <c r="G111" s="66"/>
      <c r="H111" s="9"/>
      <c r="I111" s="9"/>
      <c r="J111" s="73"/>
      <c r="K111" s="9">
        <v>2</v>
      </c>
      <c r="L111" s="66"/>
      <c r="M111" s="73"/>
      <c r="N111" s="73"/>
      <c r="O111" s="66"/>
      <c r="P111" s="16"/>
      <c r="Q111" s="66"/>
      <c r="R111" s="73"/>
      <c r="S111" s="73"/>
      <c r="T111" s="66"/>
      <c r="U111" s="66">
        <f t="shared" si="1"/>
        <v>2</v>
      </c>
    </row>
    <row r="112" spans="2:22" s="30" customFormat="1" ht="13.8" customHeight="1" x14ac:dyDescent="0.3">
      <c r="B112" s="23" t="s">
        <v>85</v>
      </c>
      <c r="C112" s="18"/>
      <c r="D112" s="24" t="s">
        <v>2</v>
      </c>
      <c r="E112" s="151"/>
      <c r="F112" s="16"/>
      <c r="G112" s="66"/>
      <c r="H112" s="9"/>
      <c r="I112" s="9"/>
      <c r="J112" s="73"/>
      <c r="K112" s="9">
        <v>1</v>
      </c>
      <c r="L112" s="66"/>
      <c r="M112" s="73"/>
      <c r="N112" s="73"/>
      <c r="O112" s="66"/>
      <c r="P112" s="16"/>
      <c r="Q112" s="66"/>
      <c r="R112" s="73"/>
      <c r="S112" s="73"/>
      <c r="T112" s="66"/>
      <c r="U112" s="66">
        <f t="shared" si="1"/>
        <v>1</v>
      </c>
    </row>
    <row r="113" spans="2:21" s="30" customFormat="1" ht="13.8" customHeight="1" x14ac:dyDescent="0.3">
      <c r="B113" s="27" t="s">
        <v>61</v>
      </c>
      <c r="C113" s="18"/>
      <c r="D113" s="24" t="s">
        <v>36</v>
      </c>
      <c r="E113" s="151"/>
      <c r="F113" s="16"/>
      <c r="G113" s="66"/>
      <c r="H113" s="9"/>
      <c r="I113" s="9"/>
      <c r="J113" s="73"/>
      <c r="K113" s="9">
        <v>4</v>
      </c>
      <c r="L113" s="66"/>
      <c r="M113" s="73"/>
      <c r="N113" s="73"/>
      <c r="O113" s="66"/>
      <c r="P113" s="16"/>
      <c r="Q113" s="66"/>
      <c r="R113" s="73"/>
      <c r="S113" s="73"/>
      <c r="T113" s="66"/>
      <c r="U113" s="66">
        <f t="shared" si="1"/>
        <v>4</v>
      </c>
    </row>
    <row r="114" spans="2:21" s="30" customFormat="1" ht="13.8" customHeight="1" x14ac:dyDescent="0.3">
      <c r="B114" s="23" t="s">
        <v>86</v>
      </c>
      <c r="C114" s="18"/>
      <c r="D114" s="24" t="s">
        <v>36</v>
      </c>
      <c r="E114" s="151"/>
      <c r="F114" s="16"/>
      <c r="G114" s="66"/>
      <c r="H114" s="9"/>
      <c r="I114" s="9"/>
      <c r="J114" s="73"/>
      <c r="K114" s="9">
        <v>24.8</v>
      </c>
      <c r="L114" s="66"/>
      <c r="M114" s="73"/>
      <c r="N114" s="73"/>
      <c r="O114" s="66"/>
      <c r="P114" s="16"/>
      <c r="Q114" s="66"/>
      <c r="R114" s="73"/>
      <c r="S114" s="73"/>
      <c r="T114" s="66"/>
      <c r="U114" s="66">
        <f t="shared" si="1"/>
        <v>24.8</v>
      </c>
    </row>
    <row r="115" spans="2:21" s="30" customFormat="1" ht="13.8" customHeight="1" x14ac:dyDescent="0.3">
      <c r="B115" s="23" t="s">
        <v>87</v>
      </c>
      <c r="C115" s="18"/>
      <c r="D115" s="24" t="s">
        <v>36</v>
      </c>
      <c r="E115" s="151"/>
      <c r="F115" s="16"/>
      <c r="G115" s="66"/>
      <c r="H115" s="9"/>
      <c r="I115" s="9"/>
      <c r="J115" s="73"/>
      <c r="K115" s="9">
        <v>6.2</v>
      </c>
      <c r="L115" s="66"/>
      <c r="M115" s="73"/>
      <c r="N115" s="73"/>
      <c r="O115" s="66"/>
      <c r="P115" s="16"/>
      <c r="Q115" s="66"/>
      <c r="R115" s="73"/>
      <c r="S115" s="73"/>
      <c r="T115" s="66"/>
      <c r="U115" s="66">
        <f t="shared" si="1"/>
        <v>6.2</v>
      </c>
    </row>
    <row r="116" spans="2:21" s="30" customFormat="1" ht="13.8" customHeight="1" x14ac:dyDescent="0.3">
      <c r="B116" s="23" t="s">
        <v>88</v>
      </c>
      <c r="C116" s="18"/>
      <c r="D116" s="24" t="s">
        <v>36</v>
      </c>
      <c r="E116" s="151"/>
      <c r="F116" s="16"/>
      <c r="G116" s="66"/>
      <c r="H116" s="9"/>
      <c r="I116" s="9"/>
      <c r="J116" s="73"/>
      <c r="K116" s="9">
        <v>12.4</v>
      </c>
      <c r="L116" s="66"/>
      <c r="M116" s="73"/>
      <c r="N116" s="73"/>
      <c r="O116" s="66"/>
      <c r="P116" s="16"/>
      <c r="Q116" s="66"/>
      <c r="R116" s="73"/>
      <c r="S116" s="73"/>
      <c r="T116" s="66"/>
      <c r="U116" s="66">
        <f t="shared" si="1"/>
        <v>12.4</v>
      </c>
    </row>
    <row r="117" spans="2:21" s="30" customFormat="1" ht="13.8" customHeight="1" x14ac:dyDescent="0.3">
      <c r="B117" s="23" t="s">
        <v>89</v>
      </c>
      <c r="C117" s="18"/>
      <c r="D117" s="24" t="s">
        <v>36</v>
      </c>
      <c r="E117" s="151"/>
      <c r="F117" s="16"/>
      <c r="G117" s="66"/>
      <c r="H117" s="9"/>
      <c r="I117" s="9"/>
      <c r="J117" s="73"/>
      <c r="K117" s="9">
        <v>6.2</v>
      </c>
      <c r="L117" s="66"/>
      <c r="M117" s="73"/>
      <c r="N117" s="73"/>
      <c r="O117" s="66"/>
      <c r="P117" s="16"/>
      <c r="Q117" s="66"/>
      <c r="R117" s="73"/>
      <c r="S117" s="73"/>
      <c r="T117" s="66"/>
      <c r="U117" s="66">
        <f t="shared" si="1"/>
        <v>6.2</v>
      </c>
    </row>
    <row r="118" spans="2:21" s="30" customFormat="1" ht="13.8" customHeight="1" x14ac:dyDescent="0.3">
      <c r="B118" s="23" t="s">
        <v>127</v>
      </c>
      <c r="C118" s="18"/>
      <c r="D118" s="24" t="s">
        <v>2</v>
      </c>
      <c r="E118" s="151"/>
      <c r="F118" s="16"/>
      <c r="G118" s="66"/>
      <c r="H118" s="9"/>
      <c r="I118" s="9"/>
      <c r="J118" s="73"/>
      <c r="K118" s="9">
        <v>2</v>
      </c>
      <c r="L118" s="66"/>
      <c r="M118" s="73"/>
      <c r="N118" s="73"/>
      <c r="O118" s="66"/>
      <c r="P118" s="16"/>
      <c r="Q118" s="66"/>
      <c r="R118" s="73"/>
      <c r="S118" s="73"/>
      <c r="T118" s="66"/>
      <c r="U118" s="66">
        <f t="shared" si="1"/>
        <v>2</v>
      </c>
    </row>
    <row r="119" spans="2:21" ht="13.8" customHeight="1" x14ac:dyDescent="0.3">
      <c r="B119" s="23" t="s">
        <v>128</v>
      </c>
      <c r="C119" s="18" t="s">
        <v>47</v>
      </c>
      <c r="D119" s="24" t="s">
        <v>2</v>
      </c>
      <c r="F119" s="16"/>
      <c r="G119" s="67"/>
      <c r="H119" s="9"/>
      <c r="I119" s="9"/>
      <c r="J119" s="73"/>
      <c r="K119" s="9">
        <v>2</v>
      </c>
      <c r="L119" s="67"/>
      <c r="M119" s="72"/>
      <c r="N119" s="73"/>
      <c r="O119" s="70"/>
      <c r="P119" s="22"/>
      <c r="Q119" s="67"/>
      <c r="R119" s="72"/>
      <c r="S119" s="73"/>
      <c r="T119" s="70"/>
      <c r="U119" s="66">
        <f t="shared" si="1"/>
        <v>2</v>
      </c>
    </row>
    <row r="120" spans="2:21" s="30" customFormat="1" ht="13.8" customHeight="1" x14ac:dyDescent="0.3">
      <c r="B120" s="23" t="s">
        <v>91</v>
      </c>
      <c r="C120" s="18" t="s">
        <v>47</v>
      </c>
      <c r="D120" s="24" t="s">
        <v>2</v>
      </c>
      <c r="E120" s="151"/>
      <c r="F120" s="16"/>
      <c r="G120" s="66"/>
      <c r="H120" s="9"/>
      <c r="I120" s="9"/>
      <c r="J120" s="73"/>
      <c r="K120" s="9">
        <v>2</v>
      </c>
      <c r="L120" s="66"/>
      <c r="M120" s="73"/>
      <c r="N120" s="73"/>
      <c r="O120" s="66"/>
      <c r="P120" s="16"/>
      <c r="Q120" s="66"/>
      <c r="R120" s="73"/>
      <c r="S120" s="73"/>
      <c r="T120" s="66"/>
      <c r="U120" s="66">
        <f t="shared" si="1"/>
        <v>2</v>
      </c>
    </row>
    <row r="121" spans="2:21" s="30" customFormat="1" ht="13.8" customHeight="1" x14ac:dyDescent="0.3">
      <c r="B121" s="23" t="s">
        <v>92</v>
      </c>
      <c r="C121" s="18"/>
      <c r="D121" s="24" t="s">
        <v>2</v>
      </c>
      <c r="E121" s="151"/>
      <c r="F121" s="16"/>
      <c r="G121" s="66"/>
      <c r="H121" s="9"/>
      <c r="I121" s="9"/>
      <c r="J121" s="73"/>
      <c r="K121" s="9">
        <v>2</v>
      </c>
      <c r="L121" s="66"/>
      <c r="M121" s="73"/>
      <c r="N121" s="73"/>
      <c r="O121" s="66"/>
      <c r="P121" s="16"/>
      <c r="Q121" s="66"/>
      <c r="R121" s="73"/>
      <c r="S121" s="73"/>
      <c r="T121" s="66"/>
      <c r="U121" s="66">
        <f t="shared" si="1"/>
        <v>2</v>
      </c>
    </row>
    <row r="122" spans="2:21" s="30" customFormat="1" ht="13.8" customHeight="1" x14ac:dyDescent="0.3">
      <c r="B122" s="23" t="s">
        <v>93</v>
      </c>
      <c r="C122" s="18"/>
      <c r="D122" s="24" t="s">
        <v>2</v>
      </c>
      <c r="E122" s="151"/>
      <c r="F122" s="16"/>
      <c r="G122" s="66"/>
      <c r="H122" s="9"/>
      <c r="I122" s="9"/>
      <c r="J122" s="73"/>
      <c r="K122" s="9">
        <v>8</v>
      </c>
      <c r="L122" s="66"/>
      <c r="M122" s="73"/>
      <c r="N122" s="73"/>
      <c r="O122" s="66"/>
      <c r="P122" s="16"/>
      <c r="Q122" s="66"/>
      <c r="R122" s="73"/>
      <c r="S122" s="73"/>
      <c r="T122" s="66"/>
      <c r="U122" s="66">
        <f t="shared" si="1"/>
        <v>8</v>
      </c>
    </row>
    <row r="123" spans="2:21" s="30" customFormat="1" ht="13.8" customHeight="1" x14ac:dyDescent="0.3">
      <c r="B123" s="23" t="s">
        <v>94</v>
      </c>
      <c r="C123" s="18"/>
      <c r="D123" s="24" t="s">
        <v>2</v>
      </c>
      <c r="E123" s="151"/>
      <c r="F123" s="16"/>
      <c r="G123" s="66"/>
      <c r="H123" s="9"/>
      <c r="I123" s="9"/>
      <c r="J123" s="73"/>
      <c r="K123" s="9">
        <v>2</v>
      </c>
      <c r="L123" s="66"/>
      <c r="M123" s="73"/>
      <c r="N123" s="73"/>
      <c r="O123" s="66"/>
      <c r="P123" s="16"/>
      <c r="Q123" s="66"/>
      <c r="R123" s="73"/>
      <c r="S123" s="73"/>
      <c r="T123" s="66"/>
      <c r="U123" s="66">
        <f t="shared" si="1"/>
        <v>2</v>
      </c>
    </row>
    <row r="124" spans="2:21" s="30" customFormat="1" ht="13.8" customHeight="1" x14ac:dyDescent="0.3">
      <c r="B124" s="23" t="s">
        <v>95</v>
      </c>
      <c r="C124" s="18"/>
      <c r="D124" s="24" t="s">
        <v>2</v>
      </c>
      <c r="E124" s="151"/>
      <c r="F124" s="16"/>
      <c r="G124" s="66"/>
      <c r="H124" s="9"/>
      <c r="I124" s="9"/>
      <c r="J124" s="73"/>
      <c r="K124" s="9">
        <v>4</v>
      </c>
      <c r="L124" s="66"/>
      <c r="M124" s="73"/>
      <c r="N124" s="73"/>
      <c r="O124" s="66"/>
      <c r="P124" s="16"/>
      <c r="Q124" s="66"/>
      <c r="R124" s="73"/>
      <c r="S124" s="73"/>
      <c r="T124" s="66"/>
      <c r="U124" s="66">
        <f t="shared" si="1"/>
        <v>4</v>
      </c>
    </row>
    <row r="125" spans="2:21" s="30" customFormat="1" ht="13.8" customHeight="1" x14ac:dyDescent="0.3">
      <c r="B125" s="23" t="s">
        <v>96</v>
      </c>
      <c r="C125" s="18"/>
      <c r="D125" s="24" t="s">
        <v>2</v>
      </c>
      <c r="E125" s="151"/>
      <c r="F125" s="16"/>
      <c r="G125" s="66"/>
      <c r="H125" s="9"/>
      <c r="I125" s="9"/>
      <c r="J125" s="73"/>
      <c r="K125" s="9">
        <v>2</v>
      </c>
      <c r="L125" s="66"/>
      <c r="M125" s="73"/>
      <c r="N125" s="73"/>
      <c r="O125" s="66"/>
      <c r="P125" s="16"/>
      <c r="Q125" s="66"/>
      <c r="R125" s="73"/>
      <c r="S125" s="73"/>
      <c r="T125" s="66"/>
      <c r="U125" s="66">
        <f t="shared" si="1"/>
        <v>2</v>
      </c>
    </row>
    <row r="126" spans="2:21" s="30" customFormat="1" ht="13.8" customHeight="1" x14ac:dyDescent="0.3">
      <c r="B126" s="23" t="s">
        <v>44</v>
      </c>
      <c r="C126" s="18"/>
      <c r="D126" s="24" t="s">
        <v>3</v>
      </c>
      <c r="E126" s="151"/>
      <c r="F126" s="16"/>
      <c r="G126" s="66"/>
      <c r="H126" s="9"/>
      <c r="I126" s="9"/>
      <c r="J126" s="73"/>
      <c r="K126" s="9">
        <v>1.6</v>
      </c>
      <c r="L126" s="66"/>
      <c r="M126" s="73"/>
      <c r="N126" s="73"/>
      <c r="O126" s="66"/>
      <c r="P126" s="16"/>
      <c r="Q126" s="66"/>
      <c r="R126" s="73"/>
      <c r="S126" s="73"/>
      <c r="T126" s="66"/>
      <c r="U126" s="66">
        <f t="shared" si="1"/>
        <v>1.6</v>
      </c>
    </row>
    <row r="127" spans="2:21" s="30" customFormat="1" ht="13.8" customHeight="1" x14ac:dyDescent="0.3">
      <c r="B127" s="23" t="s">
        <v>45</v>
      </c>
      <c r="C127" s="18"/>
      <c r="D127" s="24" t="s">
        <v>3</v>
      </c>
      <c r="E127" s="151"/>
      <c r="F127" s="16"/>
      <c r="G127" s="66"/>
      <c r="H127" s="9"/>
      <c r="I127" s="9"/>
      <c r="J127" s="73"/>
      <c r="K127" s="9">
        <v>5.2</v>
      </c>
      <c r="L127" s="66"/>
      <c r="M127" s="73"/>
      <c r="N127" s="73"/>
      <c r="O127" s="66"/>
      <c r="P127" s="16"/>
      <c r="Q127" s="66"/>
      <c r="R127" s="73"/>
      <c r="S127" s="73"/>
      <c r="T127" s="66"/>
      <c r="U127" s="66">
        <f t="shared" si="1"/>
        <v>5.2</v>
      </c>
    </row>
    <row r="128" spans="2:21" s="29" customFormat="1" ht="13.8" customHeight="1" x14ac:dyDescent="0.3">
      <c r="B128" s="26" t="s">
        <v>97</v>
      </c>
      <c r="C128" s="28"/>
      <c r="D128" s="19" t="s">
        <v>36</v>
      </c>
      <c r="E128" s="61"/>
      <c r="F128" s="15"/>
      <c r="G128" s="67"/>
      <c r="H128" s="8"/>
      <c r="I128" s="8"/>
      <c r="J128" s="66"/>
      <c r="K128" s="16">
        <v>4</v>
      </c>
      <c r="L128" s="67"/>
      <c r="M128" s="72"/>
      <c r="N128" s="72"/>
      <c r="O128" s="66"/>
      <c r="P128" s="16"/>
      <c r="Q128" s="67"/>
      <c r="R128" s="72"/>
      <c r="S128" s="72"/>
      <c r="T128" s="72"/>
      <c r="U128" s="66">
        <f t="shared" si="1"/>
        <v>4</v>
      </c>
    </row>
    <row r="129" spans="2:22" ht="13.8" customHeight="1" x14ac:dyDescent="0.3">
      <c r="B129" s="17" t="s">
        <v>98</v>
      </c>
      <c r="C129" s="18"/>
      <c r="D129" s="19" t="s">
        <v>36</v>
      </c>
      <c r="F129" s="20"/>
      <c r="G129" s="67"/>
      <c r="H129" s="8"/>
      <c r="I129" s="8"/>
      <c r="J129" s="70"/>
      <c r="K129" s="22">
        <v>24.8</v>
      </c>
      <c r="L129" s="67"/>
      <c r="M129" s="73"/>
      <c r="N129" s="72"/>
      <c r="O129" s="73"/>
      <c r="P129" s="16"/>
      <c r="Q129" s="67"/>
      <c r="R129" s="72"/>
      <c r="S129" s="72"/>
      <c r="T129" s="70"/>
      <c r="U129" s="66">
        <f t="shared" si="1"/>
        <v>24.8</v>
      </c>
      <c r="V129" s="5"/>
    </row>
    <row r="130" spans="2:22" s="30" customFormat="1" ht="13.8" customHeight="1" x14ac:dyDescent="0.3">
      <c r="B130" s="23" t="s">
        <v>99</v>
      </c>
      <c r="C130" s="18"/>
      <c r="D130" s="24" t="s">
        <v>36</v>
      </c>
      <c r="E130" s="151"/>
      <c r="F130" s="16"/>
      <c r="G130" s="66"/>
      <c r="H130" s="9"/>
      <c r="I130" s="9"/>
      <c r="J130" s="66"/>
      <c r="K130" s="16">
        <v>6.2</v>
      </c>
      <c r="L130" s="66"/>
      <c r="M130" s="73"/>
      <c r="N130" s="73"/>
      <c r="O130" s="73"/>
      <c r="P130" s="16"/>
      <c r="Q130" s="66"/>
      <c r="R130" s="73"/>
      <c r="S130" s="73"/>
      <c r="T130" s="66"/>
      <c r="U130" s="66">
        <f t="shared" si="1"/>
        <v>6.2</v>
      </c>
    </row>
    <row r="131" spans="2:22" s="30" customFormat="1" ht="13.8" customHeight="1" x14ac:dyDescent="0.3">
      <c r="B131" s="23" t="s">
        <v>100</v>
      </c>
      <c r="C131" s="18"/>
      <c r="D131" s="24" t="s">
        <v>36</v>
      </c>
      <c r="E131" s="151"/>
      <c r="F131" s="16"/>
      <c r="G131" s="66"/>
      <c r="H131" s="9"/>
      <c r="I131" s="9"/>
      <c r="J131" s="66"/>
      <c r="K131" s="16">
        <v>12.4</v>
      </c>
      <c r="L131" s="66"/>
      <c r="M131" s="73"/>
      <c r="N131" s="73"/>
      <c r="O131" s="73"/>
      <c r="P131" s="16"/>
      <c r="Q131" s="66"/>
      <c r="R131" s="73"/>
      <c r="S131" s="73"/>
      <c r="T131" s="66"/>
      <c r="U131" s="66">
        <f t="shared" si="1"/>
        <v>12.4</v>
      </c>
    </row>
    <row r="132" spans="2:22" s="30" customFormat="1" ht="13.8" customHeight="1" x14ac:dyDescent="0.3">
      <c r="B132" s="23" t="s">
        <v>101</v>
      </c>
      <c r="C132" s="18"/>
      <c r="D132" s="24" t="s">
        <v>36</v>
      </c>
      <c r="E132" s="151"/>
      <c r="F132" s="16"/>
      <c r="G132" s="66"/>
      <c r="H132" s="9"/>
      <c r="I132" s="9"/>
      <c r="J132" s="66"/>
      <c r="K132" s="16">
        <v>6.2</v>
      </c>
      <c r="L132" s="66"/>
      <c r="M132" s="73"/>
      <c r="N132" s="73"/>
      <c r="O132" s="73"/>
      <c r="P132" s="16"/>
      <c r="Q132" s="66"/>
      <c r="R132" s="73"/>
      <c r="S132" s="73"/>
      <c r="T132" s="66"/>
      <c r="U132" s="66">
        <f t="shared" si="1"/>
        <v>6.2</v>
      </c>
    </row>
    <row r="133" spans="2:22" s="30" customFormat="1" ht="41.4" x14ac:dyDescent="0.3">
      <c r="B133" s="27" t="s">
        <v>129</v>
      </c>
      <c r="C133" s="18"/>
      <c r="D133" s="24" t="s">
        <v>2</v>
      </c>
      <c r="E133" s="151"/>
      <c r="F133" s="16"/>
      <c r="G133" s="66"/>
      <c r="H133" s="9"/>
      <c r="I133" s="9"/>
      <c r="J133" s="66"/>
      <c r="K133" s="16">
        <v>2</v>
      </c>
      <c r="L133" s="66"/>
      <c r="M133" s="73"/>
      <c r="N133" s="73"/>
      <c r="O133" s="73"/>
      <c r="P133" s="16"/>
      <c r="Q133" s="66"/>
      <c r="R133" s="73"/>
      <c r="S133" s="73"/>
      <c r="T133" s="66"/>
      <c r="U133" s="66">
        <f t="shared" si="1"/>
        <v>2</v>
      </c>
    </row>
    <row r="134" spans="2:22" s="30" customFormat="1" ht="41.4" x14ac:dyDescent="0.3">
      <c r="B134" s="27" t="s">
        <v>130</v>
      </c>
      <c r="C134" s="18"/>
      <c r="D134" s="24" t="s">
        <v>2</v>
      </c>
      <c r="E134" s="151"/>
      <c r="F134" s="16"/>
      <c r="G134" s="66"/>
      <c r="H134" s="9"/>
      <c r="I134" s="9"/>
      <c r="J134" s="66"/>
      <c r="K134" s="16">
        <v>6</v>
      </c>
      <c r="L134" s="66"/>
      <c r="M134" s="73"/>
      <c r="N134" s="73"/>
      <c r="O134" s="73"/>
      <c r="P134" s="16"/>
      <c r="Q134" s="66"/>
      <c r="R134" s="73"/>
      <c r="S134" s="73"/>
      <c r="T134" s="66"/>
      <c r="U134" s="66">
        <f t="shared" si="1"/>
        <v>6</v>
      </c>
    </row>
    <row r="135" spans="2:22" s="30" customFormat="1" ht="27.6" x14ac:dyDescent="0.3">
      <c r="B135" s="27" t="s">
        <v>103</v>
      </c>
      <c r="C135" s="18"/>
      <c r="D135" s="24" t="s">
        <v>2</v>
      </c>
      <c r="E135" s="151"/>
      <c r="F135" s="16"/>
      <c r="G135" s="66"/>
      <c r="H135" s="9"/>
      <c r="I135" s="9"/>
      <c r="J135" s="66"/>
      <c r="K135" s="16">
        <v>1</v>
      </c>
      <c r="L135" s="66"/>
      <c r="M135" s="73"/>
      <c r="N135" s="73"/>
      <c r="O135" s="73"/>
      <c r="P135" s="16"/>
      <c r="Q135" s="66"/>
      <c r="R135" s="73"/>
      <c r="S135" s="73"/>
      <c r="T135" s="66"/>
      <c r="U135" s="66">
        <f t="shared" si="1"/>
        <v>1</v>
      </c>
    </row>
    <row r="136" spans="2:22" s="30" customFormat="1" ht="13.8" customHeight="1" x14ac:dyDescent="0.3">
      <c r="B136" s="23" t="s">
        <v>104</v>
      </c>
      <c r="C136" s="18" t="s">
        <v>105</v>
      </c>
      <c r="D136" s="24" t="s">
        <v>2</v>
      </c>
      <c r="E136" s="151"/>
      <c r="F136" s="16"/>
      <c r="G136" s="66"/>
      <c r="H136" s="9"/>
      <c r="I136" s="9"/>
      <c r="J136" s="66"/>
      <c r="K136" s="16">
        <v>11</v>
      </c>
      <c r="L136" s="66"/>
      <c r="M136" s="73"/>
      <c r="N136" s="73"/>
      <c r="O136" s="73"/>
      <c r="P136" s="16"/>
      <c r="Q136" s="66"/>
      <c r="R136" s="73"/>
      <c r="S136" s="73"/>
      <c r="T136" s="66"/>
      <c r="U136" s="66">
        <f t="shared" si="1"/>
        <v>11</v>
      </c>
    </row>
    <row r="137" spans="2:22" s="30" customFormat="1" ht="13.8" customHeight="1" x14ac:dyDescent="0.3">
      <c r="B137" s="23" t="s">
        <v>106</v>
      </c>
      <c r="C137" s="18"/>
      <c r="D137" s="24" t="s">
        <v>2</v>
      </c>
      <c r="E137" s="151"/>
      <c r="F137" s="16"/>
      <c r="G137" s="66"/>
      <c r="H137" s="9"/>
      <c r="I137" s="9"/>
      <c r="J137" s="66"/>
      <c r="K137" s="16">
        <v>11</v>
      </c>
      <c r="L137" s="66"/>
      <c r="M137" s="73"/>
      <c r="N137" s="73"/>
      <c r="O137" s="73"/>
      <c r="P137" s="16"/>
      <c r="Q137" s="66"/>
      <c r="R137" s="73"/>
      <c r="S137" s="73"/>
      <c r="T137" s="66"/>
      <c r="U137" s="66">
        <f t="shared" ref="U137:U200" si="2">SUM(E137:T137)</f>
        <v>11</v>
      </c>
    </row>
    <row r="138" spans="2:22" ht="13.8" customHeight="1" x14ac:dyDescent="0.3">
      <c r="B138" s="23" t="s">
        <v>107</v>
      </c>
      <c r="C138" s="18" t="s">
        <v>108</v>
      </c>
      <c r="D138" s="24" t="s">
        <v>2</v>
      </c>
      <c r="F138" s="16"/>
      <c r="G138" s="66"/>
      <c r="H138" s="8"/>
      <c r="I138" s="8"/>
      <c r="J138" s="70"/>
      <c r="K138" s="22">
        <v>1</v>
      </c>
      <c r="L138" s="66"/>
      <c r="M138" s="73"/>
      <c r="N138" s="72"/>
      <c r="O138" s="73"/>
      <c r="P138" s="16"/>
      <c r="Q138" s="66"/>
      <c r="R138" s="72"/>
      <c r="S138" s="72"/>
      <c r="T138" s="70"/>
      <c r="U138" s="66">
        <f t="shared" si="2"/>
        <v>1</v>
      </c>
    </row>
    <row r="139" spans="2:22" s="30" customFormat="1" ht="13.8" customHeight="1" x14ac:dyDescent="0.3">
      <c r="B139" s="23" t="s">
        <v>131</v>
      </c>
      <c r="C139" s="18" t="s">
        <v>110</v>
      </c>
      <c r="D139" s="24" t="s">
        <v>2</v>
      </c>
      <c r="E139" s="151"/>
      <c r="F139" s="16"/>
      <c r="G139" s="66"/>
      <c r="H139" s="9"/>
      <c r="I139" s="9"/>
      <c r="J139" s="66"/>
      <c r="K139" s="16">
        <v>1</v>
      </c>
      <c r="L139" s="66"/>
      <c r="M139" s="73"/>
      <c r="N139" s="73"/>
      <c r="O139" s="73"/>
      <c r="P139" s="16"/>
      <c r="Q139" s="66"/>
      <c r="R139" s="73"/>
      <c r="S139" s="73"/>
      <c r="T139" s="66"/>
      <c r="U139" s="66">
        <f t="shared" si="2"/>
        <v>1</v>
      </c>
    </row>
    <row r="140" spans="2:22" ht="13.8" customHeight="1" x14ac:dyDescent="0.3">
      <c r="B140" s="23" t="s">
        <v>40</v>
      </c>
      <c r="C140" s="18"/>
      <c r="D140" s="24" t="s">
        <v>2</v>
      </c>
      <c r="E140" s="66"/>
      <c r="F140" s="16"/>
      <c r="G140" s="66"/>
      <c r="H140" s="8"/>
      <c r="I140" s="8"/>
      <c r="J140" s="70"/>
      <c r="K140" s="22">
        <v>5</v>
      </c>
      <c r="L140" s="66"/>
      <c r="M140" s="73"/>
      <c r="N140" s="72"/>
      <c r="O140" s="73"/>
      <c r="P140" s="16"/>
      <c r="Q140" s="66"/>
      <c r="R140" s="72"/>
      <c r="S140" s="72"/>
      <c r="T140" s="70"/>
      <c r="U140" s="66">
        <f t="shared" si="2"/>
        <v>5</v>
      </c>
    </row>
    <row r="141" spans="2:22" s="34" customFormat="1" ht="27.6" x14ac:dyDescent="0.3">
      <c r="B141" s="27" t="s">
        <v>111</v>
      </c>
      <c r="C141" s="18" t="s">
        <v>82</v>
      </c>
      <c r="D141" s="19" t="s">
        <v>2</v>
      </c>
      <c r="E141" s="66"/>
      <c r="F141" s="16"/>
      <c r="G141" s="66"/>
      <c r="H141" s="8"/>
      <c r="I141" s="8"/>
      <c r="J141" s="70"/>
      <c r="K141" s="22">
        <v>2</v>
      </c>
      <c r="L141" s="66"/>
      <c r="M141" s="73"/>
      <c r="N141" s="72"/>
      <c r="O141" s="73"/>
      <c r="P141" s="16"/>
      <c r="Q141" s="66"/>
      <c r="R141" s="72"/>
      <c r="S141" s="72"/>
      <c r="T141" s="70"/>
      <c r="U141" s="66">
        <f t="shared" si="2"/>
        <v>2</v>
      </c>
    </row>
    <row r="142" spans="2:22" s="34" customFormat="1" ht="13.8" customHeight="1" x14ac:dyDescent="0.3">
      <c r="B142" s="23" t="s">
        <v>112</v>
      </c>
      <c r="C142" s="18" t="s">
        <v>84</v>
      </c>
      <c r="D142" s="24" t="s">
        <v>2</v>
      </c>
      <c r="E142" s="66"/>
      <c r="F142" s="16"/>
      <c r="G142" s="66"/>
      <c r="H142" s="8"/>
      <c r="I142" s="8"/>
      <c r="J142" s="70"/>
      <c r="K142" s="22">
        <v>2</v>
      </c>
      <c r="L142" s="66"/>
      <c r="M142" s="73"/>
      <c r="N142" s="72"/>
      <c r="O142" s="73"/>
      <c r="P142" s="16"/>
      <c r="Q142" s="66"/>
      <c r="R142" s="72"/>
      <c r="S142" s="72"/>
      <c r="T142" s="70"/>
      <c r="U142" s="66">
        <f t="shared" si="2"/>
        <v>2</v>
      </c>
    </row>
    <row r="143" spans="2:22" s="34" customFormat="1" ht="27.6" x14ac:dyDescent="0.3">
      <c r="B143" s="27" t="s">
        <v>113</v>
      </c>
      <c r="C143" s="18"/>
      <c r="D143" s="24" t="s">
        <v>2</v>
      </c>
      <c r="E143" s="66"/>
      <c r="F143" s="16"/>
      <c r="G143" s="66"/>
      <c r="H143" s="8"/>
      <c r="I143" s="8"/>
      <c r="J143" s="70"/>
      <c r="K143" s="22">
        <v>2</v>
      </c>
      <c r="L143" s="66"/>
      <c r="M143" s="73"/>
      <c r="N143" s="72"/>
      <c r="O143" s="73"/>
      <c r="P143" s="16"/>
      <c r="Q143" s="66"/>
      <c r="R143" s="72"/>
      <c r="S143" s="72"/>
      <c r="T143" s="70"/>
      <c r="U143" s="66">
        <f t="shared" si="2"/>
        <v>2</v>
      </c>
    </row>
    <row r="144" spans="2:22" s="34" customFormat="1" ht="13.8" customHeight="1" x14ac:dyDescent="0.3">
      <c r="B144" s="23" t="s">
        <v>114</v>
      </c>
      <c r="C144" s="18"/>
      <c r="D144" s="24" t="s">
        <v>2</v>
      </c>
      <c r="E144" s="66"/>
      <c r="F144" s="16"/>
      <c r="G144" s="66"/>
      <c r="H144" s="8"/>
      <c r="I144" s="8"/>
      <c r="J144" s="70"/>
      <c r="K144" s="22">
        <v>2</v>
      </c>
      <c r="L144" s="66"/>
      <c r="M144" s="73"/>
      <c r="N144" s="72"/>
      <c r="O144" s="73"/>
      <c r="P144" s="16"/>
      <c r="Q144" s="66"/>
      <c r="R144" s="72"/>
      <c r="S144" s="72"/>
      <c r="T144" s="70"/>
      <c r="U144" s="66">
        <f t="shared" si="2"/>
        <v>2</v>
      </c>
    </row>
    <row r="145" spans="2:22" s="30" customFormat="1" ht="13.8" customHeight="1" x14ac:dyDescent="0.3">
      <c r="B145" s="23" t="s">
        <v>115</v>
      </c>
      <c r="C145" s="18"/>
      <c r="D145" s="24" t="s">
        <v>2</v>
      </c>
      <c r="E145" s="66"/>
      <c r="F145" s="16"/>
      <c r="G145" s="66"/>
      <c r="H145" s="9"/>
      <c r="I145" s="9"/>
      <c r="J145" s="66"/>
      <c r="K145" s="16">
        <v>2</v>
      </c>
      <c r="L145" s="66"/>
      <c r="M145" s="73"/>
      <c r="N145" s="73"/>
      <c r="O145" s="73"/>
      <c r="P145" s="16"/>
      <c r="Q145" s="66"/>
      <c r="R145" s="73"/>
      <c r="S145" s="73"/>
      <c r="T145" s="66"/>
      <c r="U145" s="66">
        <f t="shared" si="2"/>
        <v>2</v>
      </c>
    </row>
    <row r="146" spans="2:22" s="30" customFormat="1" ht="13.8" customHeight="1" x14ac:dyDescent="0.3">
      <c r="B146" s="23" t="s">
        <v>116</v>
      </c>
      <c r="C146" s="18"/>
      <c r="D146" s="24" t="s">
        <v>2</v>
      </c>
      <c r="E146" s="66"/>
      <c r="F146" s="16"/>
      <c r="G146" s="66"/>
      <c r="H146" s="9"/>
      <c r="I146" s="9"/>
      <c r="J146" s="66"/>
      <c r="K146" s="16">
        <v>4</v>
      </c>
      <c r="L146" s="66"/>
      <c r="M146" s="73"/>
      <c r="N146" s="73"/>
      <c r="O146" s="73"/>
      <c r="P146" s="16"/>
      <c r="Q146" s="66"/>
      <c r="R146" s="73"/>
      <c r="S146" s="73"/>
      <c r="T146" s="66"/>
      <c r="U146" s="66">
        <f t="shared" si="2"/>
        <v>4</v>
      </c>
    </row>
    <row r="147" spans="2:22" s="30" customFormat="1" ht="13.8" customHeight="1" x14ac:dyDescent="0.3">
      <c r="B147" s="23" t="s">
        <v>117</v>
      </c>
      <c r="C147" s="18"/>
      <c r="D147" s="24" t="s">
        <v>2</v>
      </c>
      <c r="E147" s="66"/>
      <c r="F147" s="16"/>
      <c r="G147" s="66"/>
      <c r="H147" s="9"/>
      <c r="I147" s="9"/>
      <c r="J147" s="66"/>
      <c r="K147" s="16">
        <v>6</v>
      </c>
      <c r="L147" s="66"/>
      <c r="M147" s="73"/>
      <c r="N147" s="73"/>
      <c r="O147" s="73"/>
      <c r="P147" s="16"/>
      <c r="Q147" s="66"/>
      <c r="R147" s="73"/>
      <c r="S147" s="73"/>
      <c r="T147" s="66"/>
      <c r="U147" s="66">
        <f t="shared" si="2"/>
        <v>6</v>
      </c>
    </row>
    <row r="148" spans="2:22" s="29" customFormat="1" ht="13.8" customHeight="1" x14ac:dyDescent="0.3">
      <c r="B148" s="26" t="s">
        <v>118</v>
      </c>
      <c r="C148" s="28"/>
      <c r="D148" s="24" t="s">
        <v>2</v>
      </c>
      <c r="E148" s="67"/>
      <c r="F148" s="15"/>
      <c r="G148" s="67"/>
      <c r="H148" s="8"/>
      <c r="I148" s="8"/>
      <c r="J148" s="66"/>
      <c r="K148" s="16">
        <v>28</v>
      </c>
      <c r="L148" s="67"/>
      <c r="M148" s="72"/>
      <c r="N148" s="72"/>
      <c r="O148" s="66"/>
      <c r="P148" s="16"/>
      <c r="Q148" s="67"/>
      <c r="R148" s="72"/>
      <c r="S148" s="72"/>
      <c r="T148" s="72"/>
      <c r="U148" s="66">
        <f t="shared" si="2"/>
        <v>28</v>
      </c>
    </row>
    <row r="149" spans="2:22" ht="13.8" customHeight="1" x14ac:dyDescent="0.3">
      <c r="B149" s="17" t="s">
        <v>119</v>
      </c>
      <c r="C149" s="18"/>
      <c r="D149" s="19" t="s">
        <v>36</v>
      </c>
      <c r="E149" s="66"/>
      <c r="F149" s="20"/>
      <c r="G149" s="67"/>
      <c r="H149" s="8"/>
      <c r="I149" s="8"/>
      <c r="J149" s="70"/>
      <c r="K149" s="22">
        <v>18</v>
      </c>
      <c r="L149" s="67"/>
      <c r="M149" s="72"/>
      <c r="N149" s="72"/>
      <c r="O149" s="70"/>
      <c r="P149" s="22"/>
      <c r="Q149" s="67"/>
      <c r="R149" s="72"/>
      <c r="S149" s="72"/>
      <c r="T149" s="70"/>
      <c r="U149" s="66">
        <f t="shared" si="2"/>
        <v>18</v>
      </c>
      <c r="V149" s="5"/>
    </row>
    <row r="150" spans="2:22" s="30" customFormat="1" ht="13.8" customHeight="1" x14ac:dyDescent="0.3">
      <c r="B150" s="23" t="s">
        <v>120</v>
      </c>
      <c r="C150" s="18"/>
      <c r="D150" s="24" t="s">
        <v>36</v>
      </c>
      <c r="E150" s="66"/>
      <c r="F150" s="16"/>
      <c r="G150" s="66"/>
      <c r="H150" s="9"/>
      <c r="I150" s="9"/>
      <c r="J150" s="66"/>
      <c r="K150" s="16">
        <v>18</v>
      </c>
      <c r="L150" s="66"/>
      <c r="M150" s="73"/>
      <c r="N150" s="73"/>
      <c r="O150" s="66"/>
      <c r="P150" s="16"/>
      <c r="Q150" s="66"/>
      <c r="R150" s="73"/>
      <c r="S150" s="73"/>
      <c r="T150" s="73"/>
      <c r="U150" s="66">
        <f t="shared" si="2"/>
        <v>18</v>
      </c>
    </row>
    <row r="151" spans="2:22" s="30" customFormat="1" ht="13.8" customHeight="1" x14ac:dyDescent="0.3">
      <c r="B151" s="23" t="s">
        <v>63</v>
      </c>
      <c r="C151" s="18"/>
      <c r="D151" s="24" t="s">
        <v>36</v>
      </c>
      <c r="E151" s="66"/>
      <c r="F151" s="16"/>
      <c r="G151" s="66"/>
      <c r="H151" s="9"/>
      <c r="I151" s="9"/>
      <c r="J151" s="66"/>
      <c r="K151" s="16">
        <v>82</v>
      </c>
      <c r="L151" s="66"/>
      <c r="M151" s="73"/>
      <c r="N151" s="73"/>
      <c r="O151" s="66"/>
      <c r="P151" s="16"/>
      <c r="Q151" s="66"/>
      <c r="R151" s="73"/>
      <c r="S151" s="73"/>
      <c r="T151" s="73"/>
      <c r="U151" s="66">
        <f t="shared" si="2"/>
        <v>82</v>
      </c>
    </row>
    <row r="152" spans="2:22" s="30" customFormat="1" ht="13.8" customHeight="1" x14ac:dyDescent="0.3">
      <c r="B152" s="23" t="s">
        <v>121</v>
      </c>
      <c r="C152" s="18"/>
      <c r="D152" s="24" t="s">
        <v>2</v>
      </c>
      <c r="E152" s="66"/>
      <c r="F152" s="16"/>
      <c r="G152" s="66"/>
      <c r="H152" s="9"/>
      <c r="I152" s="9"/>
      <c r="J152" s="66"/>
      <c r="K152" s="16">
        <v>18</v>
      </c>
      <c r="L152" s="66"/>
      <c r="M152" s="73"/>
      <c r="N152" s="73"/>
      <c r="O152" s="66"/>
      <c r="P152" s="16"/>
      <c r="Q152" s="66"/>
      <c r="R152" s="73"/>
      <c r="S152" s="73"/>
      <c r="T152" s="73"/>
      <c r="U152" s="66">
        <f t="shared" si="2"/>
        <v>18</v>
      </c>
    </row>
    <row r="153" spans="2:22" s="30" customFormat="1" ht="41.4" x14ac:dyDescent="0.3">
      <c r="B153" s="27" t="s">
        <v>134</v>
      </c>
      <c r="C153" s="18"/>
      <c r="D153" s="24" t="s">
        <v>2</v>
      </c>
      <c r="E153" s="66"/>
      <c r="F153" s="16"/>
      <c r="G153" s="66"/>
      <c r="H153" s="9"/>
      <c r="I153" s="9"/>
      <c r="J153" s="66"/>
      <c r="K153" s="16">
        <v>2</v>
      </c>
      <c r="L153" s="66"/>
      <c r="M153" s="73"/>
      <c r="N153" s="73"/>
      <c r="O153" s="66"/>
      <c r="P153" s="16"/>
      <c r="Q153" s="66"/>
      <c r="R153" s="73"/>
      <c r="S153" s="73"/>
      <c r="T153" s="73"/>
      <c r="U153" s="66">
        <f t="shared" si="2"/>
        <v>2</v>
      </c>
    </row>
    <row r="154" spans="2:22" s="30" customFormat="1" ht="41.4" x14ac:dyDescent="0.3">
      <c r="B154" s="27" t="s">
        <v>135</v>
      </c>
      <c r="C154" s="18"/>
      <c r="D154" s="24" t="s">
        <v>2</v>
      </c>
      <c r="E154" s="66"/>
      <c r="F154" s="16"/>
      <c r="G154" s="66"/>
      <c r="H154" s="9"/>
      <c r="I154" s="9"/>
      <c r="J154" s="66"/>
      <c r="K154" s="16">
        <v>1</v>
      </c>
      <c r="L154" s="66"/>
      <c r="M154" s="73"/>
      <c r="N154" s="73"/>
      <c r="O154" s="66"/>
      <c r="P154" s="16"/>
      <c r="Q154" s="66"/>
      <c r="R154" s="73"/>
      <c r="S154" s="73"/>
      <c r="T154" s="73"/>
      <c r="U154" s="66">
        <f t="shared" si="2"/>
        <v>1</v>
      </c>
    </row>
    <row r="155" spans="2:22" ht="13.8" customHeight="1" x14ac:dyDescent="0.3">
      <c r="B155" s="44" t="s">
        <v>125</v>
      </c>
      <c r="C155" s="141"/>
      <c r="D155" s="39" t="s">
        <v>2</v>
      </c>
      <c r="E155" s="68"/>
      <c r="F155" s="35"/>
      <c r="G155" s="68"/>
      <c r="H155" s="79"/>
      <c r="I155" s="79"/>
      <c r="J155" s="68"/>
      <c r="K155" s="22">
        <v>2</v>
      </c>
      <c r="L155" s="68"/>
      <c r="M155" s="76"/>
      <c r="N155" s="76"/>
      <c r="O155" s="68"/>
      <c r="P155" s="22"/>
      <c r="Q155" s="68"/>
      <c r="R155" s="76"/>
      <c r="S155" s="76"/>
      <c r="T155" s="68"/>
      <c r="U155" s="66">
        <f t="shared" si="2"/>
        <v>2</v>
      </c>
      <c r="V155" s="36"/>
    </row>
    <row r="156" spans="2:22" ht="13.8" customHeight="1" thickBot="1" x14ac:dyDescent="0.35">
      <c r="B156" s="119" t="s">
        <v>126</v>
      </c>
      <c r="C156" s="112" t="s">
        <v>47</v>
      </c>
      <c r="D156" s="94" t="s">
        <v>2</v>
      </c>
      <c r="E156" s="113"/>
      <c r="F156" s="96"/>
      <c r="G156" s="113"/>
      <c r="H156" s="106"/>
      <c r="I156" s="106"/>
      <c r="J156" s="113"/>
      <c r="K156" s="96">
        <v>4</v>
      </c>
      <c r="L156" s="113"/>
      <c r="M156" s="114"/>
      <c r="N156" s="114"/>
      <c r="O156" s="113"/>
      <c r="P156" s="96"/>
      <c r="Q156" s="113"/>
      <c r="R156" s="114"/>
      <c r="S156" s="114"/>
      <c r="T156" s="114"/>
      <c r="U156" s="65">
        <f t="shared" si="2"/>
        <v>4</v>
      </c>
      <c r="V156" s="36"/>
    </row>
    <row r="157" spans="2:22" ht="13.8" customHeight="1" x14ac:dyDescent="0.3">
      <c r="B157" s="117" t="s">
        <v>223</v>
      </c>
      <c r="C157" s="118"/>
      <c r="D157" s="85"/>
      <c r="E157" s="104"/>
      <c r="F157" s="87"/>
      <c r="G157" s="104"/>
      <c r="H157" s="103"/>
      <c r="I157" s="103"/>
      <c r="J157" s="104"/>
      <c r="K157" s="87"/>
      <c r="L157" s="104"/>
      <c r="M157" s="110"/>
      <c r="N157" s="110"/>
      <c r="O157" s="104"/>
      <c r="P157" s="87"/>
      <c r="Q157" s="104"/>
      <c r="R157" s="110"/>
      <c r="S157" s="110"/>
      <c r="T157" s="110"/>
      <c r="U157" s="123"/>
      <c r="V157" s="36"/>
    </row>
    <row r="158" spans="2:22" ht="41.4" x14ac:dyDescent="0.3">
      <c r="B158" s="45" t="s">
        <v>134</v>
      </c>
      <c r="C158" s="40"/>
      <c r="D158" s="39" t="s">
        <v>2</v>
      </c>
      <c r="E158" s="69"/>
      <c r="F158" s="22">
        <v>3</v>
      </c>
      <c r="G158" s="69"/>
      <c r="H158" s="11"/>
      <c r="I158" s="11"/>
      <c r="J158" s="69"/>
      <c r="K158" s="22"/>
      <c r="L158" s="69"/>
      <c r="M158" s="69"/>
      <c r="N158" s="69"/>
      <c r="O158" s="69"/>
      <c r="P158" s="22"/>
      <c r="Q158" s="69"/>
      <c r="R158" s="69"/>
      <c r="S158" s="69"/>
      <c r="T158" s="69"/>
      <c r="U158" s="66">
        <f t="shared" si="2"/>
        <v>3</v>
      </c>
      <c r="V158" s="36"/>
    </row>
    <row r="159" spans="2:22" s="29" customFormat="1" ht="41.4" x14ac:dyDescent="0.3">
      <c r="B159" s="47" t="s">
        <v>130</v>
      </c>
      <c r="C159" s="41"/>
      <c r="D159" s="39" t="s">
        <v>2</v>
      </c>
      <c r="E159" s="70"/>
      <c r="F159" s="22">
        <v>5</v>
      </c>
      <c r="G159" s="70"/>
      <c r="H159" s="10"/>
      <c r="I159" s="10"/>
      <c r="J159" s="70"/>
      <c r="K159" s="22"/>
      <c r="L159" s="70"/>
      <c r="M159" s="74"/>
      <c r="N159" s="74"/>
      <c r="O159" s="70"/>
      <c r="P159" s="22"/>
      <c r="Q159" s="70"/>
      <c r="R159" s="74"/>
      <c r="S159" s="74"/>
      <c r="T159" s="74"/>
      <c r="U159" s="66">
        <f t="shared" si="2"/>
        <v>5</v>
      </c>
      <c r="V159" s="42"/>
    </row>
    <row r="160" spans="2:22" s="29" customFormat="1" ht="41.4" x14ac:dyDescent="0.3">
      <c r="B160" s="47" t="s">
        <v>135</v>
      </c>
      <c r="C160" s="41"/>
      <c r="D160" s="39" t="s">
        <v>2</v>
      </c>
      <c r="E160" s="70"/>
      <c r="F160" s="22">
        <v>1</v>
      </c>
      <c r="G160" s="70"/>
      <c r="H160" s="10"/>
      <c r="I160" s="10"/>
      <c r="J160" s="70"/>
      <c r="K160" s="22"/>
      <c r="L160" s="70"/>
      <c r="M160" s="74"/>
      <c r="N160" s="74"/>
      <c r="O160" s="70"/>
      <c r="P160" s="22"/>
      <c r="Q160" s="70"/>
      <c r="R160" s="74"/>
      <c r="S160" s="74"/>
      <c r="T160" s="74"/>
      <c r="U160" s="66">
        <f t="shared" si="2"/>
        <v>1</v>
      </c>
      <c r="V160" s="42"/>
    </row>
    <row r="161" spans="2:22" s="29" customFormat="1" ht="13.8" customHeight="1" x14ac:dyDescent="0.3">
      <c r="B161" s="47" t="s">
        <v>104</v>
      </c>
      <c r="C161" s="38" t="s">
        <v>105</v>
      </c>
      <c r="D161" s="39" t="s">
        <v>2</v>
      </c>
      <c r="E161" s="70"/>
      <c r="F161" s="22">
        <v>10</v>
      </c>
      <c r="G161" s="70"/>
      <c r="H161" s="10"/>
      <c r="I161" s="10"/>
      <c r="J161" s="70"/>
      <c r="K161" s="22"/>
      <c r="L161" s="70"/>
      <c r="M161" s="74"/>
      <c r="N161" s="74"/>
      <c r="O161" s="70"/>
      <c r="P161" s="22"/>
      <c r="Q161" s="70"/>
      <c r="R161" s="74"/>
      <c r="S161" s="74"/>
      <c r="T161" s="74"/>
      <c r="U161" s="66">
        <f t="shared" si="2"/>
        <v>10</v>
      </c>
      <c r="V161" s="42"/>
    </row>
    <row r="162" spans="2:22" s="29" customFormat="1" ht="13.8" customHeight="1" x14ac:dyDescent="0.3">
      <c r="B162" s="47" t="s">
        <v>106</v>
      </c>
      <c r="C162" s="41"/>
      <c r="D162" s="39" t="s">
        <v>2</v>
      </c>
      <c r="E162" s="70"/>
      <c r="F162" s="22">
        <v>10</v>
      </c>
      <c r="G162" s="70"/>
      <c r="H162" s="10"/>
      <c r="I162" s="10"/>
      <c r="J162" s="70"/>
      <c r="K162" s="22"/>
      <c r="L162" s="70"/>
      <c r="M162" s="74"/>
      <c r="N162" s="74"/>
      <c r="O162" s="70"/>
      <c r="P162" s="22"/>
      <c r="Q162" s="70"/>
      <c r="R162" s="74"/>
      <c r="S162" s="74"/>
      <c r="T162" s="74"/>
      <c r="U162" s="66">
        <f t="shared" si="2"/>
        <v>10</v>
      </c>
      <c r="V162" s="42"/>
    </row>
    <row r="163" spans="2:22" s="29" customFormat="1" ht="27.6" x14ac:dyDescent="0.3">
      <c r="B163" s="47" t="s">
        <v>111</v>
      </c>
      <c r="C163" s="38" t="s">
        <v>82</v>
      </c>
      <c r="D163" s="39" t="s">
        <v>2</v>
      </c>
      <c r="E163" s="70"/>
      <c r="F163" s="22">
        <v>2</v>
      </c>
      <c r="G163" s="70"/>
      <c r="H163" s="10"/>
      <c r="I163" s="10"/>
      <c r="J163" s="70"/>
      <c r="K163" s="22"/>
      <c r="L163" s="70"/>
      <c r="M163" s="74"/>
      <c r="N163" s="74"/>
      <c r="O163" s="70"/>
      <c r="P163" s="22"/>
      <c r="Q163" s="70"/>
      <c r="R163" s="74"/>
      <c r="S163" s="74"/>
      <c r="T163" s="74"/>
      <c r="U163" s="66">
        <f t="shared" si="2"/>
        <v>2</v>
      </c>
      <c r="V163" s="42"/>
    </row>
    <row r="164" spans="2:22" s="29" customFormat="1" ht="13.8" customHeight="1" x14ac:dyDescent="0.3">
      <c r="B164" s="47" t="s">
        <v>112</v>
      </c>
      <c r="C164" s="38" t="s">
        <v>84</v>
      </c>
      <c r="D164" s="39" t="s">
        <v>2</v>
      </c>
      <c r="E164" s="70"/>
      <c r="F164" s="22">
        <v>2</v>
      </c>
      <c r="G164" s="70"/>
      <c r="H164" s="10"/>
      <c r="I164" s="10"/>
      <c r="J164" s="70"/>
      <c r="K164" s="22"/>
      <c r="L164" s="70"/>
      <c r="M164" s="74"/>
      <c r="N164" s="74"/>
      <c r="O164" s="70"/>
      <c r="P164" s="22"/>
      <c r="Q164" s="70"/>
      <c r="R164" s="74"/>
      <c r="S164" s="74"/>
      <c r="T164" s="74"/>
      <c r="U164" s="66">
        <f t="shared" si="2"/>
        <v>2</v>
      </c>
      <c r="V164" s="42"/>
    </row>
    <row r="165" spans="2:22" s="29" customFormat="1" ht="13.8" customHeight="1" x14ac:dyDescent="0.3">
      <c r="B165" s="47" t="s">
        <v>40</v>
      </c>
      <c r="C165" s="41"/>
      <c r="D165" s="39" t="s">
        <v>2</v>
      </c>
      <c r="E165" s="70"/>
      <c r="F165" s="22">
        <v>5</v>
      </c>
      <c r="G165" s="70"/>
      <c r="H165" s="10"/>
      <c r="I165" s="10"/>
      <c r="J165" s="70"/>
      <c r="K165" s="22"/>
      <c r="L165" s="70"/>
      <c r="M165" s="74"/>
      <c r="N165" s="74"/>
      <c r="O165" s="70"/>
      <c r="P165" s="22"/>
      <c r="Q165" s="70"/>
      <c r="R165" s="74"/>
      <c r="S165" s="74"/>
      <c r="T165" s="74"/>
      <c r="U165" s="66">
        <f t="shared" si="2"/>
        <v>5</v>
      </c>
      <c r="V165" s="42"/>
    </row>
    <row r="166" spans="2:22" s="29" customFormat="1" ht="13.8" customHeight="1" x14ac:dyDescent="0.3">
      <c r="B166" s="47" t="s">
        <v>118</v>
      </c>
      <c r="C166" s="38"/>
      <c r="D166" s="39" t="s">
        <v>2</v>
      </c>
      <c r="E166" s="70"/>
      <c r="F166" s="22">
        <v>26</v>
      </c>
      <c r="G166" s="70"/>
      <c r="H166" s="10"/>
      <c r="I166" s="10"/>
      <c r="J166" s="70"/>
      <c r="K166" s="22"/>
      <c r="L166" s="70"/>
      <c r="M166" s="74"/>
      <c r="N166" s="74"/>
      <c r="O166" s="70"/>
      <c r="P166" s="22"/>
      <c r="Q166" s="70"/>
      <c r="R166" s="74"/>
      <c r="S166" s="74"/>
      <c r="T166" s="74"/>
      <c r="U166" s="66">
        <f t="shared" si="2"/>
        <v>26</v>
      </c>
      <c r="V166" s="42"/>
    </row>
    <row r="167" spans="2:22" s="29" customFormat="1" ht="13.8" customHeight="1" x14ac:dyDescent="0.3">
      <c r="B167" s="47" t="s">
        <v>63</v>
      </c>
      <c r="C167" s="38"/>
      <c r="D167" s="39" t="s">
        <v>36</v>
      </c>
      <c r="E167" s="70"/>
      <c r="F167" s="22">
        <v>77</v>
      </c>
      <c r="G167" s="70"/>
      <c r="H167" s="10"/>
      <c r="I167" s="10"/>
      <c r="J167" s="70"/>
      <c r="K167" s="22"/>
      <c r="L167" s="70"/>
      <c r="M167" s="74"/>
      <c r="N167" s="74"/>
      <c r="O167" s="70"/>
      <c r="P167" s="22"/>
      <c r="Q167" s="70"/>
      <c r="R167" s="74"/>
      <c r="S167" s="74"/>
      <c r="T167" s="70"/>
      <c r="U167" s="66">
        <f t="shared" si="2"/>
        <v>77</v>
      </c>
      <c r="V167" s="42"/>
    </row>
    <row r="168" spans="2:22" s="29" customFormat="1" ht="13.8" customHeight="1" x14ac:dyDescent="0.3">
      <c r="B168" s="47" t="s">
        <v>125</v>
      </c>
      <c r="C168" s="38"/>
      <c r="D168" s="39" t="s">
        <v>2</v>
      </c>
      <c r="E168" s="70"/>
      <c r="F168" s="22">
        <v>2</v>
      </c>
      <c r="G168" s="70"/>
      <c r="H168" s="10"/>
      <c r="I168" s="10"/>
      <c r="J168" s="70"/>
      <c r="K168" s="22"/>
      <c r="L168" s="70"/>
      <c r="M168" s="74"/>
      <c r="N168" s="74"/>
      <c r="O168" s="70"/>
      <c r="P168" s="22"/>
      <c r="Q168" s="70"/>
      <c r="R168" s="74"/>
      <c r="S168" s="74"/>
      <c r="T168" s="70"/>
      <c r="U168" s="66">
        <f t="shared" si="2"/>
        <v>2</v>
      </c>
      <c r="V168" s="42"/>
    </row>
    <row r="169" spans="2:22" s="29" customFormat="1" ht="13.8" customHeight="1" x14ac:dyDescent="0.3">
      <c r="B169" s="47" t="s">
        <v>126</v>
      </c>
      <c r="C169" s="38"/>
      <c r="D169" s="39" t="s">
        <v>2</v>
      </c>
      <c r="E169" s="70"/>
      <c r="F169" s="22">
        <v>4</v>
      </c>
      <c r="G169" s="70"/>
      <c r="H169" s="10"/>
      <c r="I169" s="10"/>
      <c r="J169" s="70"/>
      <c r="K169" s="22"/>
      <c r="L169" s="70"/>
      <c r="M169" s="74"/>
      <c r="N169" s="74"/>
      <c r="O169" s="70"/>
      <c r="P169" s="22"/>
      <c r="Q169" s="70"/>
      <c r="R169" s="74"/>
      <c r="S169" s="74"/>
      <c r="T169" s="70"/>
      <c r="U169" s="66">
        <f t="shared" si="2"/>
        <v>4</v>
      </c>
      <c r="V169" s="42"/>
    </row>
    <row r="170" spans="2:22" s="29" customFormat="1" ht="13.8" customHeight="1" x14ac:dyDescent="0.3">
      <c r="B170" s="47" t="s">
        <v>121</v>
      </c>
      <c r="C170" s="38"/>
      <c r="D170" s="39" t="s">
        <v>2</v>
      </c>
      <c r="E170" s="70"/>
      <c r="F170" s="22">
        <v>18</v>
      </c>
      <c r="G170" s="70"/>
      <c r="H170" s="10"/>
      <c r="I170" s="10"/>
      <c r="J170" s="70"/>
      <c r="K170" s="22"/>
      <c r="L170" s="70"/>
      <c r="M170" s="74"/>
      <c r="N170" s="74"/>
      <c r="O170" s="70"/>
      <c r="P170" s="22"/>
      <c r="Q170" s="70"/>
      <c r="R170" s="74"/>
      <c r="S170" s="74"/>
      <c r="T170" s="70"/>
      <c r="U170" s="66">
        <f t="shared" si="2"/>
        <v>18</v>
      </c>
      <c r="V170" s="42"/>
    </row>
    <row r="171" spans="2:22" ht="13.8" customHeight="1" x14ac:dyDescent="0.3">
      <c r="B171" s="37" t="s">
        <v>44</v>
      </c>
      <c r="C171" s="38"/>
      <c r="D171" s="39" t="s">
        <v>3</v>
      </c>
      <c r="E171" s="70"/>
      <c r="F171" s="22">
        <v>1.6</v>
      </c>
      <c r="G171" s="70"/>
      <c r="H171" s="10"/>
      <c r="I171" s="10"/>
      <c r="J171" s="70"/>
      <c r="K171" s="22"/>
      <c r="L171" s="70"/>
      <c r="M171" s="74"/>
      <c r="N171" s="74"/>
      <c r="O171" s="70"/>
      <c r="P171" s="22"/>
      <c r="Q171" s="70"/>
      <c r="R171" s="74"/>
      <c r="S171" s="74"/>
      <c r="T171" s="74"/>
      <c r="U171" s="66">
        <f t="shared" si="2"/>
        <v>1.6</v>
      </c>
      <c r="V171" s="36"/>
    </row>
    <row r="172" spans="2:22" ht="13.8" customHeight="1" x14ac:dyDescent="0.3">
      <c r="B172" s="37" t="s">
        <v>45</v>
      </c>
      <c r="C172" s="38"/>
      <c r="D172" s="39" t="s">
        <v>3</v>
      </c>
      <c r="E172" s="70"/>
      <c r="F172" s="22">
        <v>5.0999999999999996</v>
      </c>
      <c r="G172" s="70"/>
      <c r="H172" s="10"/>
      <c r="I172" s="10"/>
      <c r="J172" s="70"/>
      <c r="K172" s="22"/>
      <c r="L172" s="70"/>
      <c r="M172" s="74"/>
      <c r="N172" s="74"/>
      <c r="O172" s="70"/>
      <c r="P172" s="22"/>
      <c r="Q172" s="70"/>
      <c r="R172" s="74"/>
      <c r="S172" s="74"/>
      <c r="T172" s="74"/>
      <c r="U172" s="66">
        <f t="shared" si="2"/>
        <v>5.0999999999999996</v>
      </c>
      <c r="V172" s="36"/>
    </row>
    <row r="173" spans="2:22" ht="41.4" x14ac:dyDescent="0.3">
      <c r="B173" s="44" t="s">
        <v>136</v>
      </c>
      <c r="C173" s="38"/>
      <c r="D173" s="39" t="s">
        <v>2</v>
      </c>
      <c r="E173" s="70"/>
      <c r="F173" s="22">
        <v>1</v>
      </c>
      <c r="G173" s="70"/>
      <c r="H173" s="10"/>
      <c r="I173" s="10"/>
      <c r="J173" s="74"/>
      <c r="K173" s="22"/>
      <c r="L173" s="70"/>
      <c r="M173" s="74"/>
      <c r="N173" s="74"/>
      <c r="O173" s="74"/>
      <c r="P173" s="22"/>
      <c r="Q173" s="70"/>
      <c r="R173" s="74"/>
      <c r="S173" s="74"/>
      <c r="T173" s="74"/>
      <c r="U173" s="66">
        <f t="shared" si="2"/>
        <v>1</v>
      </c>
      <c r="V173" s="36"/>
    </row>
    <row r="174" spans="2:22" ht="27.6" x14ac:dyDescent="0.3">
      <c r="B174" s="44" t="s">
        <v>103</v>
      </c>
      <c r="C174" s="38"/>
      <c r="D174" s="39" t="s">
        <v>2</v>
      </c>
      <c r="E174" s="70"/>
      <c r="F174" s="22">
        <v>1</v>
      </c>
      <c r="G174" s="70"/>
      <c r="H174" s="10"/>
      <c r="I174" s="10"/>
      <c r="J174" s="74"/>
      <c r="K174" s="22"/>
      <c r="L174" s="70"/>
      <c r="M174" s="74"/>
      <c r="N174" s="74"/>
      <c r="O174" s="74"/>
      <c r="P174" s="22"/>
      <c r="Q174" s="70"/>
      <c r="R174" s="74"/>
      <c r="S174" s="74"/>
      <c r="T174" s="74"/>
      <c r="U174" s="66">
        <f t="shared" si="2"/>
        <v>1</v>
      </c>
      <c r="V174" s="36"/>
    </row>
    <row r="175" spans="2:22" ht="13.8" customHeight="1" x14ac:dyDescent="0.3">
      <c r="B175" s="37" t="s">
        <v>107</v>
      </c>
      <c r="C175" s="38" t="s">
        <v>108</v>
      </c>
      <c r="D175" s="39" t="s">
        <v>2</v>
      </c>
      <c r="E175" s="70"/>
      <c r="F175" s="22">
        <v>1</v>
      </c>
      <c r="G175" s="70"/>
      <c r="H175" s="10"/>
      <c r="I175" s="10"/>
      <c r="J175" s="74"/>
      <c r="K175" s="22"/>
      <c r="L175" s="70"/>
      <c r="M175" s="74"/>
      <c r="N175" s="74"/>
      <c r="O175" s="74"/>
      <c r="P175" s="22"/>
      <c r="Q175" s="70"/>
      <c r="R175" s="74"/>
      <c r="S175" s="74"/>
      <c r="T175" s="74"/>
      <c r="U175" s="66">
        <f t="shared" si="2"/>
        <v>1</v>
      </c>
      <c r="V175" s="36"/>
    </row>
    <row r="176" spans="2:22" ht="13.8" customHeight="1" x14ac:dyDescent="0.3">
      <c r="B176" s="37" t="s">
        <v>109</v>
      </c>
      <c r="C176" s="39" t="s">
        <v>110</v>
      </c>
      <c r="D176" s="39" t="s">
        <v>2</v>
      </c>
      <c r="E176" s="70"/>
      <c r="F176" s="22">
        <v>1</v>
      </c>
      <c r="G176" s="70"/>
      <c r="H176" s="10"/>
      <c r="I176" s="10"/>
      <c r="J176" s="74"/>
      <c r="K176" s="22"/>
      <c r="L176" s="70"/>
      <c r="M176" s="74"/>
      <c r="N176" s="74"/>
      <c r="O176" s="74"/>
      <c r="P176" s="22"/>
      <c r="Q176" s="70"/>
      <c r="R176" s="74"/>
      <c r="S176" s="74"/>
      <c r="T176" s="74"/>
      <c r="U176" s="66">
        <f t="shared" si="2"/>
        <v>1</v>
      </c>
      <c r="V176" s="36"/>
    </row>
    <row r="177" spans="2:22" ht="27.6" x14ac:dyDescent="0.3">
      <c r="B177" s="44" t="s">
        <v>113</v>
      </c>
      <c r="C177" s="38"/>
      <c r="D177" s="39" t="s">
        <v>2</v>
      </c>
      <c r="E177" s="70"/>
      <c r="F177" s="22">
        <v>2</v>
      </c>
      <c r="G177" s="70"/>
      <c r="H177" s="10"/>
      <c r="I177" s="10"/>
      <c r="J177" s="74"/>
      <c r="K177" s="22"/>
      <c r="L177" s="70"/>
      <c r="M177" s="74"/>
      <c r="N177" s="74"/>
      <c r="O177" s="74"/>
      <c r="P177" s="22"/>
      <c r="Q177" s="70"/>
      <c r="R177" s="74"/>
      <c r="S177" s="74"/>
      <c r="T177" s="74"/>
      <c r="U177" s="66">
        <f t="shared" si="2"/>
        <v>2</v>
      </c>
      <c r="V177" s="36"/>
    </row>
    <row r="178" spans="2:22" ht="13.8" customHeight="1" x14ac:dyDescent="0.3">
      <c r="B178" s="37" t="s">
        <v>114</v>
      </c>
      <c r="C178" s="38"/>
      <c r="D178" s="39" t="s">
        <v>2</v>
      </c>
      <c r="E178" s="70"/>
      <c r="F178" s="22">
        <v>2</v>
      </c>
      <c r="G178" s="70"/>
      <c r="H178" s="10"/>
      <c r="I178" s="10"/>
      <c r="J178" s="74"/>
      <c r="K178" s="22"/>
      <c r="L178" s="70"/>
      <c r="M178" s="74"/>
      <c r="N178" s="74"/>
      <c r="O178" s="74"/>
      <c r="P178" s="22"/>
      <c r="Q178" s="70"/>
      <c r="R178" s="74"/>
      <c r="S178" s="74"/>
      <c r="T178" s="74"/>
      <c r="U178" s="66">
        <f t="shared" si="2"/>
        <v>2</v>
      </c>
      <c r="V178" s="36"/>
    </row>
    <row r="179" spans="2:22" ht="13.8" customHeight="1" x14ac:dyDescent="0.3">
      <c r="B179" s="37" t="s">
        <v>115</v>
      </c>
      <c r="C179" s="38"/>
      <c r="D179" s="39" t="s">
        <v>2</v>
      </c>
      <c r="E179" s="70"/>
      <c r="F179" s="22">
        <v>2</v>
      </c>
      <c r="G179" s="70"/>
      <c r="H179" s="10"/>
      <c r="I179" s="10"/>
      <c r="J179" s="74"/>
      <c r="K179" s="22"/>
      <c r="L179" s="70"/>
      <c r="M179" s="74"/>
      <c r="N179" s="74"/>
      <c r="O179" s="74"/>
      <c r="P179" s="22"/>
      <c r="Q179" s="70"/>
      <c r="R179" s="74"/>
      <c r="S179" s="74"/>
      <c r="T179" s="74"/>
      <c r="U179" s="66">
        <f t="shared" si="2"/>
        <v>2</v>
      </c>
      <c r="V179" s="36"/>
    </row>
    <row r="180" spans="2:22" ht="13.8" customHeight="1" x14ac:dyDescent="0.3">
      <c r="B180" s="37" t="s">
        <v>116</v>
      </c>
      <c r="C180" s="38"/>
      <c r="D180" s="39" t="s">
        <v>2</v>
      </c>
      <c r="E180" s="70"/>
      <c r="F180" s="22">
        <v>4</v>
      </c>
      <c r="G180" s="70"/>
      <c r="H180" s="10"/>
      <c r="I180" s="10"/>
      <c r="J180" s="74"/>
      <c r="K180" s="22"/>
      <c r="L180" s="70"/>
      <c r="M180" s="74"/>
      <c r="N180" s="74"/>
      <c r="O180" s="74"/>
      <c r="P180" s="22"/>
      <c r="Q180" s="70"/>
      <c r="R180" s="74"/>
      <c r="S180" s="74"/>
      <c r="T180" s="74"/>
      <c r="U180" s="66">
        <f t="shared" si="2"/>
        <v>4</v>
      </c>
      <c r="V180" s="36"/>
    </row>
    <row r="181" spans="2:22" ht="13.8" customHeight="1" x14ac:dyDescent="0.3">
      <c r="B181" s="37" t="s">
        <v>117</v>
      </c>
      <c r="C181" s="38"/>
      <c r="D181" s="39" t="s">
        <v>2</v>
      </c>
      <c r="E181" s="70"/>
      <c r="F181" s="22">
        <v>6</v>
      </c>
      <c r="G181" s="70"/>
      <c r="H181" s="10"/>
      <c r="I181" s="10"/>
      <c r="J181" s="74"/>
      <c r="K181" s="22"/>
      <c r="L181" s="70"/>
      <c r="M181" s="74"/>
      <c r="N181" s="74"/>
      <c r="O181" s="74"/>
      <c r="P181" s="22"/>
      <c r="Q181" s="70"/>
      <c r="R181" s="74"/>
      <c r="S181" s="74"/>
      <c r="T181" s="74"/>
      <c r="U181" s="66">
        <f t="shared" si="2"/>
        <v>6</v>
      </c>
      <c r="V181" s="36"/>
    </row>
    <row r="182" spans="2:22" s="29" customFormat="1" ht="13.8" customHeight="1" x14ac:dyDescent="0.3">
      <c r="B182" s="47" t="s">
        <v>119</v>
      </c>
      <c r="C182" s="41"/>
      <c r="D182" s="39" t="s">
        <v>36</v>
      </c>
      <c r="E182" s="70"/>
      <c r="F182" s="22">
        <v>18</v>
      </c>
      <c r="G182" s="70"/>
      <c r="H182" s="10"/>
      <c r="I182" s="10"/>
      <c r="J182" s="70"/>
      <c r="K182" s="22"/>
      <c r="L182" s="70"/>
      <c r="M182" s="74"/>
      <c r="N182" s="74"/>
      <c r="O182" s="70"/>
      <c r="P182" s="22"/>
      <c r="Q182" s="70"/>
      <c r="R182" s="74"/>
      <c r="S182" s="74"/>
      <c r="T182" s="74"/>
      <c r="U182" s="66">
        <f t="shared" si="2"/>
        <v>18</v>
      </c>
      <c r="V182" s="42"/>
    </row>
    <row r="183" spans="2:22" s="29" customFormat="1" ht="13.8" customHeight="1" x14ac:dyDescent="0.3">
      <c r="B183" s="47" t="s">
        <v>120</v>
      </c>
      <c r="C183" s="41"/>
      <c r="D183" s="39" t="s">
        <v>36</v>
      </c>
      <c r="E183" s="70"/>
      <c r="F183" s="22">
        <v>18</v>
      </c>
      <c r="G183" s="70"/>
      <c r="H183" s="10"/>
      <c r="I183" s="10"/>
      <c r="J183" s="70"/>
      <c r="K183" s="22"/>
      <c r="L183" s="70"/>
      <c r="M183" s="74"/>
      <c r="N183" s="74"/>
      <c r="O183" s="70"/>
      <c r="P183" s="22"/>
      <c r="Q183" s="70"/>
      <c r="R183" s="74"/>
      <c r="S183" s="74"/>
      <c r="T183" s="74"/>
      <c r="U183" s="66">
        <f t="shared" si="2"/>
        <v>18</v>
      </c>
      <c r="V183" s="42"/>
    </row>
    <row r="184" spans="2:22" s="29" customFormat="1" ht="27.6" x14ac:dyDescent="0.3">
      <c r="B184" s="50" t="s">
        <v>81</v>
      </c>
      <c r="C184" s="38" t="s">
        <v>82</v>
      </c>
      <c r="D184" s="39" t="s">
        <v>2</v>
      </c>
      <c r="E184" s="70"/>
      <c r="F184" s="22">
        <v>1</v>
      </c>
      <c r="G184" s="70"/>
      <c r="H184" s="10"/>
      <c r="I184" s="10"/>
      <c r="J184" s="70"/>
      <c r="K184" s="22"/>
      <c r="L184" s="70"/>
      <c r="M184" s="74"/>
      <c r="N184" s="74"/>
      <c r="O184" s="70"/>
      <c r="P184" s="22"/>
      <c r="Q184" s="70"/>
      <c r="R184" s="74"/>
      <c r="S184" s="74"/>
      <c r="T184" s="74"/>
      <c r="U184" s="66">
        <f t="shared" si="2"/>
        <v>1</v>
      </c>
      <c r="V184" s="42"/>
    </row>
    <row r="185" spans="2:22" s="29" customFormat="1" ht="13.8" customHeight="1" x14ac:dyDescent="0.3">
      <c r="B185" s="50" t="s">
        <v>83</v>
      </c>
      <c r="C185" s="38" t="s">
        <v>84</v>
      </c>
      <c r="D185" s="39" t="s">
        <v>2</v>
      </c>
      <c r="E185" s="70"/>
      <c r="F185" s="22">
        <v>1</v>
      </c>
      <c r="G185" s="70"/>
      <c r="H185" s="10"/>
      <c r="I185" s="10"/>
      <c r="J185" s="70"/>
      <c r="K185" s="22"/>
      <c r="L185" s="70"/>
      <c r="M185" s="74"/>
      <c r="N185" s="74"/>
      <c r="O185" s="70"/>
      <c r="P185" s="22"/>
      <c r="Q185" s="70"/>
      <c r="R185" s="74"/>
      <c r="S185" s="74"/>
      <c r="T185" s="70"/>
      <c r="U185" s="66">
        <f t="shared" si="2"/>
        <v>1</v>
      </c>
      <c r="V185" s="42"/>
    </row>
    <row r="186" spans="2:22" s="29" customFormat="1" ht="13.8" customHeight="1" x14ac:dyDescent="0.3">
      <c r="B186" s="50" t="s">
        <v>59</v>
      </c>
      <c r="C186" s="41"/>
      <c r="D186" s="39" t="s">
        <v>2</v>
      </c>
      <c r="E186" s="70"/>
      <c r="F186" s="22">
        <v>2</v>
      </c>
      <c r="G186" s="70"/>
      <c r="H186" s="10"/>
      <c r="I186" s="10"/>
      <c r="J186" s="70"/>
      <c r="K186" s="22"/>
      <c r="L186" s="70"/>
      <c r="M186" s="74"/>
      <c r="N186" s="74"/>
      <c r="O186" s="70"/>
      <c r="P186" s="22"/>
      <c r="Q186" s="70"/>
      <c r="R186" s="74"/>
      <c r="S186" s="74"/>
      <c r="T186" s="70"/>
      <c r="U186" s="66">
        <f t="shared" si="2"/>
        <v>2</v>
      </c>
      <c r="V186" s="42"/>
    </row>
    <row r="187" spans="2:22" s="29" customFormat="1" ht="13.8" customHeight="1" x14ac:dyDescent="0.3">
      <c r="B187" s="50" t="s">
        <v>65</v>
      </c>
      <c r="C187" s="41"/>
      <c r="D187" s="39" t="s">
        <v>2</v>
      </c>
      <c r="E187" s="70"/>
      <c r="F187" s="22">
        <v>2</v>
      </c>
      <c r="G187" s="70"/>
      <c r="H187" s="10"/>
      <c r="I187" s="10"/>
      <c r="J187" s="70"/>
      <c r="K187" s="22"/>
      <c r="L187" s="70"/>
      <c r="M187" s="74"/>
      <c r="N187" s="74"/>
      <c r="O187" s="70"/>
      <c r="P187" s="22"/>
      <c r="Q187" s="70"/>
      <c r="R187" s="74"/>
      <c r="S187" s="74"/>
      <c r="T187" s="70"/>
      <c r="U187" s="66">
        <f t="shared" si="2"/>
        <v>2</v>
      </c>
      <c r="V187" s="42"/>
    </row>
    <row r="188" spans="2:22" s="29" customFormat="1" ht="13.8" customHeight="1" x14ac:dyDescent="0.3">
      <c r="B188" s="50" t="s">
        <v>75</v>
      </c>
      <c r="C188" s="41"/>
      <c r="D188" s="39" t="s">
        <v>2</v>
      </c>
      <c r="E188" s="70"/>
      <c r="F188" s="22">
        <v>2</v>
      </c>
      <c r="G188" s="70"/>
      <c r="H188" s="10"/>
      <c r="I188" s="10"/>
      <c r="J188" s="70"/>
      <c r="K188" s="22"/>
      <c r="L188" s="70"/>
      <c r="M188" s="74"/>
      <c r="N188" s="74"/>
      <c r="O188" s="70"/>
      <c r="P188" s="22"/>
      <c r="Q188" s="70"/>
      <c r="R188" s="74"/>
      <c r="S188" s="74"/>
      <c r="T188" s="70"/>
      <c r="U188" s="66">
        <f t="shared" si="2"/>
        <v>2</v>
      </c>
      <c r="V188" s="42"/>
    </row>
    <row r="189" spans="2:22" ht="13.8" customHeight="1" x14ac:dyDescent="0.3">
      <c r="B189" s="43" t="s">
        <v>85</v>
      </c>
      <c r="C189" s="142"/>
      <c r="D189" s="39" t="s">
        <v>2</v>
      </c>
      <c r="E189" s="70"/>
      <c r="F189" s="22">
        <v>1</v>
      </c>
      <c r="G189" s="70"/>
      <c r="H189" s="10"/>
      <c r="I189" s="10"/>
      <c r="J189" s="70"/>
      <c r="K189" s="22"/>
      <c r="L189" s="70"/>
      <c r="M189" s="74"/>
      <c r="N189" s="74"/>
      <c r="O189" s="70"/>
      <c r="P189" s="22"/>
      <c r="Q189" s="70"/>
      <c r="R189" s="74"/>
      <c r="S189" s="74"/>
      <c r="T189" s="70"/>
      <c r="U189" s="66">
        <f t="shared" si="2"/>
        <v>1</v>
      </c>
      <c r="V189" s="36"/>
    </row>
    <row r="190" spans="2:22" ht="13.8" customHeight="1" x14ac:dyDescent="0.3">
      <c r="B190" s="43" t="s">
        <v>61</v>
      </c>
      <c r="C190" s="143"/>
      <c r="D190" s="39" t="s">
        <v>36</v>
      </c>
      <c r="E190" s="70"/>
      <c r="F190" s="22">
        <v>10.199999999999999</v>
      </c>
      <c r="G190" s="70"/>
      <c r="H190" s="10"/>
      <c r="I190" s="10"/>
      <c r="J190" s="70"/>
      <c r="K190" s="22"/>
      <c r="L190" s="70"/>
      <c r="M190" s="74"/>
      <c r="N190" s="74"/>
      <c r="O190" s="70"/>
      <c r="P190" s="22"/>
      <c r="Q190" s="70"/>
      <c r="R190" s="74"/>
      <c r="S190" s="74"/>
      <c r="T190" s="70"/>
      <c r="U190" s="66">
        <f t="shared" si="2"/>
        <v>10.199999999999999</v>
      </c>
      <c r="V190" s="36"/>
    </row>
    <row r="191" spans="2:22" ht="13.8" customHeight="1" x14ac:dyDescent="0.3">
      <c r="B191" s="43" t="s">
        <v>86</v>
      </c>
      <c r="C191" s="143"/>
      <c r="D191" s="39" t="s">
        <v>36</v>
      </c>
      <c r="E191" s="70"/>
      <c r="F191" s="22">
        <v>18.600000000000001</v>
      </c>
      <c r="G191" s="70"/>
      <c r="H191" s="10"/>
      <c r="I191" s="10"/>
      <c r="J191" s="70"/>
      <c r="K191" s="22"/>
      <c r="L191" s="70"/>
      <c r="M191" s="74"/>
      <c r="N191" s="74"/>
      <c r="O191" s="70"/>
      <c r="P191" s="22"/>
      <c r="Q191" s="70"/>
      <c r="R191" s="74"/>
      <c r="S191" s="74"/>
      <c r="T191" s="70"/>
      <c r="U191" s="66">
        <f t="shared" si="2"/>
        <v>18.600000000000001</v>
      </c>
      <c r="V191" s="36"/>
    </row>
    <row r="192" spans="2:22" ht="13.8" customHeight="1" x14ac:dyDescent="0.3">
      <c r="B192" s="43" t="s">
        <v>87</v>
      </c>
      <c r="C192" s="143"/>
      <c r="D192" s="39" t="s">
        <v>36</v>
      </c>
      <c r="E192" s="70"/>
      <c r="F192" s="22">
        <v>6.2</v>
      </c>
      <c r="G192" s="70"/>
      <c r="H192" s="10"/>
      <c r="I192" s="10"/>
      <c r="J192" s="70"/>
      <c r="K192" s="22"/>
      <c r="L192" s="70"/>
      <c r="M192" s="74"/>
      <c r="N192" s="74"/>
      <c r="O192" s="70"/>
      <c r="P192" s="22"/>
      <c r="Q192" s="70"/>
      <c r="R192" s="74"/>
      <c r="S192" s="74"/>
      <c r="T192" s="70"/>
      <c r="U192" s="66">
        <f t="shared" si="2"/>
        <v>6.2</v>
      </c>
      <c r="V192" s="36"/>
    </row>
    <row r="193" spans="2:22" ht="13.8" customHeight="1" x14ac:dyDescent="0.3">
      <c r="B193" s="43" t="s">
        <v>88</v>
      </c>
      <c r="C193" s="143"/>
      <c r="D193" s="39" t="s">
        <v>36</v>
      </c>
      <c r="E193" s="70"/>
      <c r="F193" s="22">
        <v>12.4</v>
      </c>
      <c r="G193" s="70"/>
      <c r="H193" s="10"/>
      <c r="I193" s="10"/>
      <c r="J193" s="70"/>
      <c r="K193" s="22"/>
      <c r="L193" s="70"/>
      <c r="M193" s="74"/>
      <c r="N193" s="74"/>
      <c r="O193" s="70"/>
      <c r="P193" s="22"/>
      <c r="Q193" s="70"/>
      <c r="R193" s="74"/>
      <c r="S193" s="74"/>
      <c r="T193" s="70"/>
      <c r="U193" s="66">
        <f t="shared" si="2"/>
        <v>12.4</v>
      </c>
      <c r="V193" s="36"/>
    </row>
    <row r="194" spans="2:22" ht="13.8" customHeight="1" x14ac:dyDescent="0.3">
      <c r="B194" s="43" t="s">
        <v>89</v>
      </c>
      <c r="C194" s="143"/>
      <c r="D194" s="39" t="s">
        <v>36</v>
      </c>
      <c r="E194" s="70"/>
      <c r="F194" s="22">
        <v>6.2</v>
      </c>
      <c r="G194" s="70"/>
      <c r="H194" s="10"/>
      <c r="I194" s="10"/>
      <c r="J194" s="70"/>
      <c r="K194" s="22"/>
      <c r="L194" s="70"/>
      <c r="M194" s="74"/>
      <c r="N194" s="74"/>
      <c r="O194" s="70"/>
      <c r="P194" s="22"/>
      <c r="Q194" s="70"/>
      <c r="R194" s="74"/>
      <c r="S194" s="74"/>
      <c r="T194" s="70"/>
      <c r="U194" s="66">
        <f t="shared" si="2"/>
        <v>6.2</v>
      </c>
      <c r="V194" s="36"/>
    </row>
    <row r="195" spans="2:22" ht="13.8" customHeight="1" x14ac:dyDescent="0.3">
      <c r="B195" s="43" t="s">
        <v>90</v>
      </c>
      <c r="C195" s="143"/>
      <c r="D195" s="39" t="s">
        <v>2</v>
      </c>
      <c r="E195" s="70"/>
      <c r="F195" s="22">
        <v>2</v>
      </c>
      <c r="G195" s="70"/>
      <c r="H195" s="10"/>
      <c r="I195" s="10"/>
      <c r="J195" s="70"/>
      <c r="K195" s="22"/>
      <c r="L195" s="70"/>
      <c r="M195" s="74"/>
      <c r="N195" s="74"/>
      <c r="O195" s="70"/>
      <c r="P195" s="22"/>
      <c r="Q195" s="70"/>
      <c r="R195" s="74"/>
      <c r="S195" s="74"/>
      <c r="T195" s="70"/>
      <c r="U195" s="66">
        <f t="shared" si="2"/>
        <v>2</v>
      </c>
      <c r="V195" s="36"/>
    </row>
    <row r="196" spans="2:22" ht="13.8" customHeight="1" x14ac:dyDescent="0.3">
      <c r="B196" s="43" t="s">
        <v>70</v>
      </c>
      <c r="C196" s="143"/>
      <c r="D196" s="39" t="s">
        <v>2</v>
      </c>
      <c r="E196" s="70"/>
      <c r="F196" s="22">
        <v>2</v>
      </c>
      <c r="G196" s="70"/>
      <c r="H196" s="10"/>
      <c r="I196" s="10"/>
      <c r="J196" s="70"/>
      <c r="K196" s="22"/>
      <c r="L196" s="70"/>
      <c r="M196" s="74"/>
      <c r="N196" s="74"/>
      <c r="O196" s="70"/>
      <c r="P196" s="22"/>
      <c r="Q196" s="70"/>
      <c r="R196" s="74"/>
      <c r="S196" s="74"/>
      <c r="T196" s="70"/>
      <c r="U196" s="66">
        <f t="shared" si="2"/>
        <v>2</v>
      </c>
      <c r="V196" s="36"/>
    </row>
    <row r="197" spans="2:22" ht="13.8" customHeight="1" x14ac:dyDescent="0.3">
      <c r="B197" s="43" t="s">
        <v>91</v>
      </c>
      <c r="C197" s="143"/>
      <c r="D197" s="39" t="s">
        <v>2</v>
      </c>
      <c r="E197" s="70"/>
      <c r="F197" s="22">
        <v>2</v>
      </c>
      <c r="G197" s="70"/>
      <c r="H197" s="10"/>
      <c r="I197" s="10"/>
      <c r="J197" s="70"/>
      <c r="K197" s="22"/>
      <c r="L197" s="70"/>
      <c r="M197" s="74"/>
      <c r="N197" s="74"/>
      <c r="O197" s="70"/>
      <c r="P197" s="22"/>
      <c r="Q197" s="70"/>
      <c r="R197" s="74"/>
      <c r="S197" s="74"/>
      <c r="T197" s="70"/>
      <c r="U197" s="66">
        <f t="shared" si="2"/>
        <v>2</v>
      </c>
      <c r="V197" s="36"/>
    </row>
    <row r="198" spans="2:22" ht="13.8" customHeight="1" x14ac:dyDescent="0.3">
      <c r="B198" s="43" t="s">
        <v>92</v>
      </c>
      <c r="C198" s="143"/>
      <c r="D198" s="39" t="s">
        <v>2</v>
      </c>
      <c r="E198" s="70"/>
      <c r="F198" s="22">
        <v>4</v>
      </c>
      <c r="G198" s="70"/>
      <c r="H198" s="10"/>
      <c r="I198" s="10"/>
      <c r="J198" s="70"/>
      <c r="K198" s="22"/>
      <c r="L198" s="70"/>
      <c r="M198" s="74"/>
      <c r="N198" s="74"/>
      <c r="O198" s="70"/>
      <c r="P198" s="22"/>
      <c r="Q198" s="70"/>
      <c r="R198" s="74"/>
      <c r="S198" s="74"/>
      <c r="T198" s="70"/>
      <c r="U198" s="66">
        <f t="shared" si="2"/>
        <v>4</v>
      </c>
      <c r="V198" s="36"/>
    </row>
    <row r="199" spans="2:22" ht="13.8" customHeight="1" x14ac:dyDescent="0.3">
      <c r="B199" s="43" t="s">
        <v>93</v>
      </c>
      <c r="C199" s="143"/>
      <c r="D199" s="39" t="s">
        <v>2</v>
      </c>
      <c r="E199" s="70"/>
      <c r="F199" s="22">
        <v>6</v>
      </c>
      <c r="G199" s="70"/>
      <c r="H199" s="10"/>
      <c r="I199" s="10"/>
      <c r="J199" s="70"/>
      <c r="K199" s="22"/>
      <c r="L199" s="70"/>
      <c r="M199" s="74"/>
      <c r="N199" s="74"/>
      <c r="O199" s="70"/>
      <c r="P199" s="22"/>
      <c r="Q199" s="70"/>
      <c r="R199" s="74"/>
      <c r="S199" s="74"/>
      <c r="T199" s="70"/>
      <c r="U199" s="66">
        <f t="shared" si="2"/>
        <v>6</v>
      </c>
      <c r="V199" s="36"/>
    </row>
    <row r="200" spans="2:22" ht="13.8" customHeight="1" x14ac:dyDescent="0.3">
      <c r="B200" s="43" t="s">
        <v>94</v>
      </c>
      <c r="C200" s="143"/>
      <c r="D200" s="39" t="s">
        <v>2</v>
      </c>
      <c r="E200" s="70"/>
      <c r="F200" s="22">
        <v>2</v>
      </c>
      <c r="G200" s="70"/>
      <c r="H200" s="10"/>
      <c r="I200" s="10"/>
      <c r="J200" s="70"/>
      <c r="K200" s="22"/>
      <c r="L200" s="70"/>
      <c r="M200" s="74"/>
      <c r="N200" s="74"/>
      <c r="O200" s="70"/>
      <c r="P200" s="22"/>
      <c r="Q200" s="70"/>
      <c r="R200" s="74"/>
      <c r="S200" s="74"/>
      <c r="T200" s="70"/>
      <c r="U200" s="66">
        <f t="shared" si="2"/>
        <v>2</v>
      </c>
      <c r="V200" s="36"/>
    </row>
    <row r="201" spans="2:22" ht="13.8" customHeight="1" x14ac:dyDescent="0.3">
      <c r="B201" s="43" t="s">
        <v>95</v>
      </c>
      <c r="C201" s="143"/>
      <c r="D201" s="39" t="s">
        <v>2</v>
      </c>
      <c r="E201" s="70"/>
      <c r="F201" s="22">
        <v>4</v>
      </c>
      <c r="G201" s="70"/>
      <c r="H201" s="10"/>
      <c r="I201" s="10"/>
      <c r="J201" s="70"/>
      <c r="K201" s="22"/>
      <c r="L201" s="70"/>
      <c r="M201" s="74"/>
      <c r="N201" s="74"/>
      <c r="O201" s="70"/>
      <c r="P201" s="22"/>
      <c r="Q201" s="70"/>
      <c r="R201" s="74"/>
      <c r="S201" s="74"/>
      <c r="T201" s="70"/>
      <c r="U201" s="66">
        <f t="shared" ref="U201:U264" si="3">SUM(E201:T201)</f>
        <v>4</v>
      </c>
      <c r="V201" s="36"/>
    </row>
    <row r="202" spans="2:22" ht="13.8" customHeight="1" x14ac:dyDescent="0.3">
      <c r="B202" s="43" t="s">
        <v>96</v>
      </c>
      <c r="C202" s="143"/>
      <c r="D202" s="39" t="s">
        <v>2</v>
      </c>
      <c r="E202" s="70"/>
      <c r="F202" s="22">
        <v>2</v>
      </c>
      <c r="G202" s="70"/>
      <c r="H202" s="10"/>
      <c r="I202" s="10"/>
      <c r="J202" s="70"/>
      <c r="K202" s="22"/>
      <c r="L202" s="70"/>
      <c r="M202" s="74"/>
      <c r="N202" s="74"/>
      <c r="O202" s="70"/>
      <c r="P202" s="22"/>
      <c r="Q202" s="70"/>
      <c r="R202" s="74"/>
      <c r="S202" s="74"/>
      <c r="T202" s="70"/>
      <c r="U202" s="66">
        <f t="shared" si="3"/>
        <v>2</v>
      </c>
      <c r="V202" s="36"/>
    </row>
    <row r="203" spans="2:22" ht="13.8" customHeight="1" x14ac:dyDescent="0.3">
      <c r="B203" s="44" t="s">
        <v>97</v>
      </c>
      <c r="C203" s="38"/>
      <c r="D203" s="39" t="s">
        <v>36</v>
      </c>
      <c r="E203" s="70"/>
      <c r="F203" s="22">
        <v>10.199999999999999</v>
      </c>
      <c r="G203" s="70"/>
      <c r="H203" s="10"/>
      <c r="I203" s="10"/>
      <c r="J203" s="70"/>
      <c r="K203" s="22"/>
      <c r="L203" s="70"/>
      <c r="M203" s="74"/>
      <c r="N203" s="74"/>
      <c r="O203" s="70"/>
      <c r="P203" s="22"/>
      <c r="Q203" s="70"/>
      <c r="R203" s="74"/>
      <c r="S203" s="74"/>
      <c r="T203" s="70"/>
      <c r="U203" s="66">
        <f t="shared" si="3"/>
        <v>10.199999999999999</v>
      </c>
      <c r="V203" s="36"/>
    </row>
    <row r="204" spans="2:22" ht="13.8" customHeight="1" x14ac:dyDescent="0.3">
      <c r="B204" s="44" t="s">
        <v>98</v>
      </c>
      <c r="C204" s="38"/>
      <c r="D204" s="39" t="s">
        <v>36</v>
      </c>
      <c r="E204" s="70"/>
      <c r="F204" s="22">
        <v>18.600000000000001</v>
      </c>
      <c r="G204" s="70"/>
      <c r="H204" s="10"/>
      <c r="I204" s="10"/>
      <c r="J204" s="70"/>
      <c r="K204" s="22"/>
      <c r="L204" s="70"/>
      <c r="M204" s="74"/>
      <c r="N204" s="74"/>
      <c r="O204" s="70"/>
      <c r="P204" s="22"/>
      <c r="Q204" s="70"/>
      <c r="R204" s="74"/>
      <c r="S204" s="74"/>
      <c r="T204" s="70"/>
      <c r="U204" s="66">
        <f t="shared" si="3"/>
        <v>18.600000000000001</v>
      </c>
      <c r="V204" s="36"/>
    </row>
    <row r="205" spans="2:22" ht="13.8" customHeight="1" x14ac:dyDescent="0.3">
      <c r="B205" s="37" t="s">
        <v>99</v>
      </c>
      <c r="C205" s="38"/>
      <c r="D205" s="39" t="s">
        <v>36</v>
      </c>
      <c r="E205" s="70"/>
      <c r="F205" s="22">
        <v>6.2</v>
      </c>
      <c r="G205" s="70"/>
      <c r="H205" s="10"/>
      <c r="I205" s="10"/>
      <c r="J205" s="70"/>
      <c r="K205" s="22"/>
      <c r="L205" s="70"/>
      <c r="M205" s="74"/>
      <c r="N205" s="74"/>
      <c r="O205" s="70"/>
      <c r="P205" s="22"/>
      <c r="Q205" s="70"/>
      <c r="R205" s="74"/>
      <c r="S205" s="74"/>
      <c r="T205" s="70"/>
      <c r="U205" s="66">
        <f t="shared" si="3"/>
        <v>6.2</v>
      </c>
      <c r="V205" s="36"/>
    </row>
    <row r="206" spans="2:22" ht="13.8" customHeight="1" x14ac:dyDescent="0.3">
      <c r="B206" s="45" t="s">
        <v>100</v>
      </c>
      <c r="C206" s="46"/>
      <c r="D206" s="39" t="s">
        <v>36</v>
      </c>
      <c r="E206" s="70"/>
      <c r="F206" s="22">
        <v>12.4</v>
      </c>
      <c r="G206" s="70"/>
      <c r="H206" s="10"/>
      <c r="I206" s="10"/>
      <c r="J206" s="70"/>
      <c r="K206" s="22"/>
      <c r="L206" s="70"/>
      <c r="M206" s="74"/>
      <c r="N206" s="74"/>
      <c r="O206" s="70"/>
      <c r="P206" s="22"/>
      <c r="Q206" s="70"/>
      <c r="R206" s="74"/>
      <c r="S206" s="74"/>
      <c r="T206" s="70"/>
      <c r="U206" s="66">
        <f t="shared" si="3"/>
        <v>12.4</v>
      </c>
      <c r="V206" s="36"/>
    </row>
    <row r="207" spans="2:22" ht="13.8" customHeight="1" thickBot="1" x14ac:dyDescent="0.35">
      <c r="B207" s="116" t="s">
        <v>101</v>
      </c>
      <c r="C207" s="144"/>
      <c r="D207" s="94" t="s">
        <v>36</v>
      </c>
      <c r="E207" s="113"/>
      <c r="F207" s="96">
        <v>6.2</v>
      </c>
      <c r="G207" s="113"/>
      <c r="H207" s="106"/>
      <c r="I207" s="106"/>
      <c r="J207" s="113"/>
      <c r="K207" s="96"/>
      <c r="L207" s="113"/>
      <c r="M207" s="114"/>
      <c r="N207" s="114"/>
      <c r="O207" s="113"/>
      <c r="P207" s="96"/>
      <c r="Q207" s="113"/>
      <c r="R207" s="114"/>
      <c r="S207" s="114"/>
      <c r="T207" s="113"/>
      <c r="U207" s="65">
        <f t="shared" si="3"/>
        <v>6.2</v>
      </c>
      <c r="V207" s="36"/>
    </row>
    <row r="208" spans="2:22" ht="13.8" customHeight="1" x14ac:dyDescent="0.3">
      <c r="B208" s="115" t="s">
        <v>224</v>
      </c>
      <c r="C208" s="145"/>
      <c r="D208" s="85"/>
      <c r="E208" s="104"/>
      <c r="F208" s="86"/>
      <c r="G208" s="104"/>
      <c r="H208" s="103"/>
      <c r="I208" s="103"/>
      <c r="J208" s="104"/>
      <c r="K208" s="87"/>
      <c r="L208" s="104"/>
      <c r="M208" s="110"/>
      <c r="N208" s="110"/>
      <c r="O208" s="104"/>
      <c r="P208" s="87"/>
      <c r="Q208" s="104"/>
      <c r="R208" s="110"/>
      <c r="S208" s="110"/>
      <c r="T208" s="104"/>
      <c r="U208" s="123"/>
      <c r="V208" s="36"/>
    </row>
    <row r="209" spans="2:22" ht="41.4" x14ac:dyDescent="0.3">
      <c r="B209" s="43" t="s">
        <v>138</v>
      </c>
      <c r="C209" s="142"/>
      <c r="D209" s="39"/>
      <c r="E209" s="70"/>
      <c r="F209" s="21"/>
      <c r="G209" s="70"/>
      <c r="H209" s="10"/>
      <c r="I209" s="10"/>
      <c r="J209" s="70"/>
      <c r="K209" s="22"/>
      <c r="L209" s="70"/>
      <c r="M209" s="74"/>
      <c r="N209" s="74"/>
      <c r="O209" s="70"/>
      <c r="P209" s="22"/>
      <c r="Q209" s="70"/>
      <c r="R209" s="74"/>
      <c r="S209" s="74"/>
      <c r="T209" s="70"/>
      <c r="U209" s="66"/>
      <c r="V209" s="36"/>
    </row>
    <row r="210" spans="2:22" ht="13.8" customHeight="1" x14ac:dyDescent="0.3">
      <c r="B210" s="52" t="s">
        <v>139</v>
      </c>
      <c r="C210" s="142"/>
      <c r="D210" s="39" t="s">
        <v>2</v>
      </c>
      <c r="E210" s="70"/>
      <c r="F210" s="21"/>
      <c r="G210" s="70">
        <v>1</v>
      </c>
      <c r="H210" s="10">
        <v>2</v>
      </c>
      <c r="I210" s="10">
        <v>5</v>
      </c>
      <c r="J210" s="70">
        <v>1</v>
      </c>
      <c r="K210" s="22"/>
      <c r="L210" s="70"/>
      <c r="M210" s="74"/>
      <c r="N210" s="74"/>
      <c r="O210" s="70"/>
      <c r="P210" s="22"/>
      <c r="Q210" s="70">
        <v>1</v>
      </c>
      <c r="R210" s="74">
        <v>2</v>
      </c>
      <c r="S210" s="74">
        <v>5</v>
      </c>
      <c r="T210" s="70">
        <v>1</v>
      </c>
      <c r="U210" s="66">
        <f t="shared" si="3"/>
        <v>18</v>
      </c>
      <c r="V210" s="36"/>
    </row>
    <row r="211" spans="2:22" s="29" customFormat="1" ht="13.8" customHeight="1" x14ac:dyDescent="0.3">
      <c r="B211" s="52" t="s">
        <v>187</v>
      </c>
      <c r="C211" s="41"/>
      <c r="D211" s="39" t="s">
        <v>2</v>
      </c>
      <c r="E211" s="70"/>
      <c r="F211" s="21"/>
      <c r="G211" s="70"/>
      <c r="H211" s="10"/>
      <c r="I211" s="10">
        <v>5</v>
      </c>
      <c r="J211" s="70"/>
      <c r="K211" s="22"/>
      <c r="L211" s="70"/>
      <c r="M211" s="74"/>
      <c r="N211" s="74">
        <v>10</v>
      </c>
      <c r="O211" s="70"/>
      <c r="P211" s="22"/>
      <c r="Q211" s="70"/>
      <c r="R211" s="74"/>
      <c r="S211" s="74">
        <v>5</v>
      </c>
      <c r="T211" s="74"/>
      <c r="U211" s="66">
        <f t="shared" si="3"/>
        <v>20</v>
      </c>
      <c r="V211" s="42"/>
    </row>
    <row r="212" spans="2:22" s="29" customFormat="1" ht="13.8" customHeight="1" x14ac:dyDescent="0.3">
      <c r="B212" s="57" t="s">
        <v>188</v>
      </c>
      <c r="C212" s="41"/>
      <c r="D212" s="39" t="s">
        <v>2</v>
      </c>
      <c r="E212" s="70"/>
      <c r="F212" s="21"/>
      <c r="G212" s="70"/>
      <c r="H212" s="10"/>
      <c r="I212" s="10">
        <v>25</v>
      </c>
      <c r="J212" s="70">
        <v>4</v>
      </c>
      <c r="K212" s="22"/>
      <c r="L212" s="70"/>
      <c r="M212" s="74"/>
      <c r="N212" s="74">
        <v>30</v>
      </c>
      <c r="O212" s="70">
        <v>2</v>
      </c>
      <c r="P212" s="22"/>
      <c r="Q212" s="70"/>
      <c r="R212" s="74"/>
      <c r="S212" s="74">
        <v>25</v>
      </c>
      <c r="T212" s="74">
        <v>4</v>
      </c>
      <c r="U212" s="66">
        <f t="shared" si="3"/>
        <v>90</v>
      </c>
      <c r="V212" s="42"/>
    </row>
    <row r="213" spans="2:22" s="29" customFormat="1" ht="13.8" customHeight="1" x14ac:dyDescent="0.3">
      <c r="B213" s="57" t="s">
        <v>178</v>
      </c>
      <c r="C213" s="41"/>
      <c r="D213" s="39" t="s">
        <v>2</v>
      </c>
      <c r="E213" s="70"/>
      <c r="F213" s="21"/>
      <c r="G213" s="70"/>
      <c r="H213" s="10"/>
      <c r="I213" s="10">
        <v>10</v>
      </c>
      <c r="J213" s="70">
        <v>4</v>
      </c>
      <c r="K213" s="22"/>
      <c r="L213" s="70"/>
      <c r="M213" s="74">
        <v>8</v>
      </c>
      <c r="N213" s="74">
        <v>20</v>
      </c>
      <c r="O213" s="70"/>
      <c r="P213" s="22"/>
      <c r="Q213" s="70"/>
      <c r="R213" s="74">
        <v>10</v>
      </c>
      <c r="S213" s="74">
        <v>10</v>
      </c>
      <c r="T213" s="74">
        <v>4</v>
      </c>
      <c r="U213" s="66">
        <f t="shared" si="3"/>
        <v>66</v>
      </c>
      <c r="V213" s="42"/>
    </row>
    <row r="214" spans="2:22" s="29" customFormat="1" ht="13.8" customHeight="1" x14ac:dyDescent="0.3">
      <c r="B214" s="56" t="s">
        <v>179</v>
      </c>
      <c r="C214" s="41"/>
      <c r="D214" s="39" t="s">
        <v>2</v>
      </c>
      <c r="E214" s="70"/>
      <c r="F214" s="21"/>
      <c r="G214" s="70"/>
      <c r="H214" s="10">
        <v>6</v>
      </c>
      <c r="I214" s="10">
        <v>10</v>
      </c>
      <c r="J214" s="70">
        <v>1</v>
      </c>
      <c r="K214" s="22"/>
      <c r="L214" s="70"/>
      <c r="M214" s="74">
        <v>6</v>
      </c>
      <c r="N214" s="74">
        <v>15</v>
      </c>
      <c r="O214" s="70">
        <v>4</v>
      </c>
      <c r="P214" s="22"/>
      <c r="Q214" s="70"/>
      <c r="R214" s="74">
        <v>6</v>
      </c>
      <c r="S214" s="74">
        <v>10</v>
      </c>
      <c r="T214" s="74">
        <v>1</v>
      </c>
      <c r="U214" s="66">
        <f t="shared" si="3"/>
        <v>59</v>
      </c>
      <c r="V214" s="42"/>
    </row>
    <row r="215" spans="2:22" ht="13.8" customHeight="1" x14ac:dyDescent="0.3">
      <c r="B215" s="52" t="s">
        <v>140</v>
      </c>
      <c r="C215" s="142"/>
      <c r="D215" s="39" t="s">
        <v>2</v>
      </c>
      <c r="E215" s="70"/>
      <c r="F215" s="21"/>
      <c r="G215" s="70">
        <v>2</v>
      </c>
      <c r="H215" s="10">
        <v>6</v>
      </c>
      <c r="I215" s="10">
        <v>5</v>
      </c>
      <c r="J215" s="70">
        <v>1</v>
      </c>
      <c r="K215" s="22"/>
      <c r="L215" s="70"/>
      <c r="M215" s="74">
        <v>8</v>
      </c>
      <c r="N215" s="74">
        <v>20</v>
      </c>
      <c r="O215" s="70">
        <v>6</v>
      </c>
      <c r="P215" s="22"/>
      <c r="Q215" s="70">
        <v>2</v>
      </c>
      <c r="R215" s="74">
        <v>6</v>
      </c>
      <c r="S215" s="74">
        <v>5</v>
      </c>
      <c r="T215" s="70">
        <v>1</v>
      </c>
      <c r="U215" s="66">
        <f t="shared" si="3"/>
        <v>62</v>
      </c>
      <c r="V215" s="36"/>
    </row>
    <row r="216" spans="2:22" s="29" customFormat="1" ht="13.8" customHeight="1" x14ac:dyDescent="0.3">
      <c r="B216" s="56" t="s">
        <v>180</v>
      </c>
      <c r="C216" s="41"/>
      <c r="D216" s="39" t="s">
        <v>2</v>
      </c>
      <c r="E216" s="70"/>
      <c r="F216" s="21"/>
      <c r="G216" s="70"/>
      <c r="H216" s="10">
        <v>6</v>
      </c>
      <c r="I216" s="10">
        <v>15</v>
      </c>
      <c r="J216" s="70"/>
      <c r="K216" s="22"/>
      <c r="L216" s="70"/>
      <c r="M216" s="74">
        <v>2</v>
      </c>
      <c r="N216" s="74"/>
      <c r="O216" s="70">
        <v>3</v>
      </c>
      <c r="P216" s="22"/>
      <c r="Q216" s="70"/>
      <c r="R216" s="74">
        <v>6</v>
      </c>
      <c r="S216" s="74">
        <v>15</v>
      </c>
      <c r="T216" s="74"/>
      <c r="U216" s="66">
        <f t="shared" si="3"/>
        <v>47</v>
      </c>
      <c r="V216" s="42"/>
    </row>
    <row r="217" spans="2:22" ht="13.8" customHeight="1" x14ac:dyDescent="0.3">
      <c r="B217" s="52" t="s">
        <v>141</v>
      </c>
      <c r="C217" s="142"/>
      <c r="D217" s="39" t="s">
        <v>2</v>
      </c>
      <c r="E217" s="70"/>
      <c r="F217" s="21"/>
      <c r="G217" s="70">
        <v>3</v>
      </c>
      <c r="H217" s="10">
        <v>2</v>
      </c>
      <c r="I217" s="10">
        <v>15</v>
      </c>
      <c r="J217" s="70">
        <v>2</v>
      </c>
      <c r="K217" s="22"/>
      <c r="L217" s="70">
        <v>2</v>
      </c>
      <c r="M217" s="74"/>
      <c r="N217" s="74"/>
      <c r="O217" s="70">
        <v>2</v>
      </c>
      <c r="P217" s="22"/>
      <c r="Q217" s="70">
        <v>3</v>
      </c>
      <c r="R217" s="74">
        <v>2</v>
      </c>
      <c r="S217" s="74">
        <v>15</v>
      </c>
      <c r="T217" s="70">
        <v>2</v>
      </c>
      <c r="U217" s="66">
        <f t="shared" si="3"/>
        <v>48</v>
      </c>
      <c r="V217" s="36"/>
    </row>
    <row r="218" spans="2:22" ht="13.8" customHeight="1" x14ac:dyDescent="0.3">
      <c r="B218" s="52" t="s">
        <v>142</v>
      </c>
      <c r="C218" s="142"/>
      <c r="D218" s="39" t="s">
        <v>2</v>
      </c>
      <c r="E218" s="70"/>
      <c r="F218" s="21"/>
      <c r="G218" s="70">
        <v>1</v>
      </c>
      <c r="H218" s="10">
        <v>2</v>
      </c>
      <c r="I218" s="10"/>
      <c r="J218" s="70">
        <v>4</v>
      </c>
      <c r="K218" s="22"/>
      <c r="L218" s="70">
        <v>4</v>
      </c>
      <c r="M218" s="74">
        <v>2</v>
      </c>
      <c r="N218" s="74"/>
      <c r="O218" s="70">
        <v>1</v>
      </c>
      <c r="P218" s="22"/>
      <c r="Q218" s="70">
        <v>1</v>
      </c>
      <c r="R218" s="74">
        <v>2</v>
      </c>
      <c r="S218" s="74"/>
      <c r="T218" s="70">
        <v>4</v>
      </c>
      <c r="U218" s="66">
        <f t="shared" si="3"/>
        <v>21</v>
      </c>
      <c r="V218" s="36"/>
    </row>
    <row r="219" spans="2:22" ht="13.8" customHeight="1" x14ac:dyDescent="0.3">
      <c r="B219" s="52" t="s">
        <v>143</v>
      </c>
      <c r="C219" s="142"/>
      <c r="D219" s="39" t="s">
        <v>2</v>
      </c>
      <c r="E219" s="70"/>
      <c r="F219" s="21"/>
      <c r="G219" s="70">
        <v>3</v>
      </c>
      <c r="H219" s="10"/>
      <c r="I219" s="10"/>
      <c r="J219" s="70">
        <v>1</v>
      </c>
      <c r="K219" s="22"/>
      <c r="L219" s="70">
        <v>3</v>
      </c>
      <c r="M219" s="74"/>
      <c r="N219" s="74"/>
      <c r="O219" s="70"/>
      <c r="P219" s="22"/>
      <c r="Q219" s="70">
        <v>3</v>
      </c>
      <c r="R219" s="74"/>
      <c r="S219" s="74"/>
      <c r="T219" s="70">
        <v>1</v>
      </c>
      <c r="U219" s="66">
        <f t="shared" si="3"/>
        <v>11</v>
      </c>
      <c r="V219" s="36"/>
    </row>
    <row r="220" spans="2:22" s="29" customFormat="1" ht="13.8" customHeight="1" x14ac:dyDescent="0.3">
      <c r="B220" s="57" t="s">
        <v>181</v>
      </c>
      <c r="C220" s="41"/>
      <c r="D220" s="39" t="s">
        <v>2</v>
      </c>
      <c r="E220" s="70"/>
      <c r="F220" s="21"/>
      <c r="G220" s="70"/>
      <c r="H220" s="10">
        <v>2</v>
      </c>
      <c r="I220" s="10">
        <v>5</v>
      </c>
      <c r="J220" s="70"/>
      <c r="K220" s="22"/>
      <c r="L220" s="70"/>
      <c r="M220" s="74"/>
      <c r="N220" s="74"/>
      <c r="O220" s="70"/>
      <c r="P220" s="22"/>
      <c r="Q220" s="70"/>
      <c r="R220" s="74">
        <v>2</v>
      </c>
      <c r="S220" s="74">
        <v>5</v>
      </c>
      <c r="T220" s="74"/>
      <c r="U220" s="66">
        <f t="shared" si="3"/>
        <v>14</v>
      </c>
      <c r="V220" s="42"/>
    </row>
    <row r="221" spans="2:22" s="29" customFormat="1" ht="13.8" customHeight="1" x14ac:dyDescent="0.3">
      <c r="B221" s="57" t="s">
        <v>189</v>
      </c>
      <c r="C221" s="41"/>
      <c r="D221" s="39" t="s">
        <v>2</v>
      </c>
      <c r="E221" s="70"/>
      <c r="F221" s="21"/>
      <c r="G221" s="70"/>
      <c r="H221" s="10"/>
      <c r="I221" s="10"/>
      <c r="J221" s="70">
        <v>1</v>
      </c>
      <c r="K221" s="22"/>
      <c r="L221" s="70"/>
      <c r="M221" s="74"/>
      <c r="N221" s="74"/>
      <c r="O221" s="70"/>
      <c r="P221" s="22"/>
      <c r="Q221" s="70"/>
      <c r="R221" s="74"/>
      <c r="S221" s="74"/>
      <c r="T221" s="74">
        <v>1</v>
      </c>
      <c r="U221" s="66">
        <f t="shared" si="3"/>
        <v>2</v>
      </c>
      <c r="V221" s="42"/>
    </row>
    <row r="222" spans="2:22" s="29" customFormat="1" ht="13.8" customHeight="1" x14ac:dyDescent="0.3">
      <c r="B222" s="57" t="s">
        <v>215</v>
      </c>
      <c r="C222" s="41"/>
      <c r="D222" s="39" t="s">
        <v>2</v>
      </c>
      <c r="E222" s="70"/>
      <c r="F222" s="21"/>
      <c r="G222" s="70"/>
      <c r="H222" s="10"/>
      <c r="I222" s="10"/>
      <c r="J222" s="70"/>
      <c r="K222" s="22"/>
      <c r="L222" s="70"/>
      <c r="M222" s="74"/>
      <c r="N222" s="74"/>
      <c r="O222" s="70">
        <v>2</v>
      </c>
      <c r="P222" s="22"/>
      <c r="Q222" s="70"/>
      <c r="R222" s="74"/>
      <c r="S222" s="74"/>
      <c r="T222" s="74"/>
      <c r="U222" s="66">
        <f t="shared" si="3"/>
        <v>2</v>
      </c>
      <c r="V222" s="42"/>
    </row>
    <row r="223" spans="2:22" s="42" customFormat="1" ht="13.8" customHeight="1" x14ac:dyDescent="0.3">
      <c r="B223" s="52" t="s">
        <v>182</v>
      </c>
      <c r="C223" s="41"/>
      <c r="D223" s="39" t="s">
        <v>2</v>
      </c>
      <c r="E223" s="70"/>
      <c r="F223" s="21"/>
      <c r="G223" s="70"/>
      <c r="H223" s="10">
        <v>4</v>
      </c>
      <c r="I223" s="10">
        <v>5</v>
      </c>
      <c r="J223" s="70"/>
      <c r="K223" s="22"/>
      <c r="L223" s="70"/>
      <c r="M223" s="74">
        <v>8</v>
      </c>
      <c r="N223" s="74"/>
      <c r="O223" s="70"/>
      <c r="P223" s="22"/>
      <c r="Q223" s="70"/>
      <c r="R223" s="74">
        <v>4</v>
      </c>
      <c r="S223" s="74">
        <v>5</v>
      </c>
      <c r="T223" s="74"/>
      <c r="U223" s="66">
        <f t="shared" si="3"/>
        <v>26</v>
      </c>
    </row>
    <row r="224" spans="2:22" s="29" customFormat="1" ht="13.8" customHeight="1" x14ac:dyDescent="0.3">
      <c r="B224" s="53" t="s">
        <v>144</v>
      </c>
      <c r="C224" s="41"/>
      <c r="D224" s="39" t="s">
        <v>2</v>
      </c>
      <c r="E224" s="70"/>
      <c r="F224" s="21"/>
      <c r="G224" s="70">
        <v>2</v>
      </c>
      <c r="H224" s="10">
        <v>10</v>
      </c>
      <c r="I224" s="10"/>
      <c r="J224" s="70">
        <v>1</v>
      </c>
      <c r="K224" s="22"/>
      <c r="L224" s="70"/>
      <c r="M224" s="74"/>
      <c r="N224" s="74"/>
      <c r="O224" s="70"/>
      <c r="P224" s="22"/>
      <c r="Q224" s="70">
        <v>2</v>
      </c>
      <c r="R224" s="74"/>
      <c r="S224" s="74"/>
      <c r="T224" s="74">
        <v>1</v>
      </c>
      <c r="U224" s="66">
        <f t="shared" si="3"/>
        <v>16</v>
      </c>
      <c r="V224" s="42"/>
    </row>
    <row r="225" spans="2:22" s="29" customFormat="1" ht="13.8" customHeight="1" x14ac:dyDescent="0.3">
      <c r="B225" s="53" t="s">
        <v>145</v>
      </c>
      <c r="C225" s="41"/>
      <c r="D225" s="39" t="s">
        <v>2</v>
      </c>
      <c r="E225" s="70"/>
      <c r="F225" s="21"/>
      <c r="G225" s="70">
        <v>3</v>
      </c>
      <c r="H225" s="10"/>
      <c r="I225" s="10"/>
      <c r="J225" s="70"/>
      <c r="K225" s="22"/>
      <c r="L225" s="70">
        <v>2</v>
      </c>
      <c r="M225" s="74"/>
      <c r="N225" s="74"/>
      <c r="O225" s="70"/>
      <c r="P225" s="22"/>
      <c r="Q225" s="70">
        <v>3</v>
      </c>
      <c r="R225" s="74"/>
      <c r="S225" s="74"/>
      <c r="T225" s="74"/>
      <c r="U225" s="66">
        <f t="shared" si="3"/>
        <v>8</v>
      </c>
      <c r="V225" s="42"/>
    </row>
    <row r="226" spans="2:22" s="29" customFormat="1" ht="13.8" customHeight="1" x14ac:dyDescent="0.3">
      <c r="B226" s="57" t="s">
        <v>190</v>
      </c>
      <c r="C226" s="41"/>
      <c r="D226" s="39" t="s">
        <v>2</v>
      </c>
      <c r="E226" s="70"/>
      <c r="F226" s="21"/>
      <c r="G226" s="70"/>
      <c r="H226" s="10"/>
      <c r="I226" s="10"/>
      <c r="J226" s="70"/>
      <c r="K226" s="22"/>
      <c r="L226" s="70">
        <v>3</v>
      </c>
      <c r="M226" s="74"/>
      <c r="N226" s="74"/>
      <c r="O226" s="70"/>
      <c r="P226" s="22"/>
      <c r="Q226" s="70"/>
      <c r="R226" s="74"/>
      <c r="S226" s="74"/>
      <c r="T226" s="74"/>
      <c r="U226" s="66">
        <f t="shared" si="3"/>
        <v>3</v>
      </c>
      <c r="V226" s="42"/>
    </row>
    <row r="227" spans="2:22" s="29" customFormat="1" ht="13.8" customHeight="1" x14ac:dyDescent="0.3">
      <c r="B227" s="53" t="s">
        <v>146</v>
      </c>
      <c r="C227" s="41"/>
      <c r="D227" s="39" t="s">
        <v>2</v>
      </c>
      <c r="E227" s="70"/>
      <c r="F227" s="21"/>
      <c r="G227" s="70">
        <v>1</v>
      </c>
      <c r="H227" s="10"/>
      <c r="I227" s="10"/>
      <c r="J227" s="70"/>
      <c r="K227" s="22"/>
      <c r="L227" s="70"/>
      <c r="M227" s="74"/>
      <c r="N227" s="74"/>
      <c r="O227" s="70"/>
      <c r="P227" s="22"/>
      <c r="Q227" s="70">
        <v>1</v>
      </c>
      <c r="R227" s="74"/>
      <c r="S227" s="74"/>
      <c r="T227" s="74"/>
      <c r="U227" s="66">
        <f t="shared" si="3"/>
        <v>2</v>
      </c>
      <c r="V227" s="42"/>
    </row>
    <row r="228" spans="2:22" s="29" customFormat="1" ht="13.8" customHeight="1" x14ac:dyDescent="0.3">
      <c r="B228" s="53" t="s">
        <v>147</v>
      </c>
      <c r="C228" s="41"/>
      <c r="D228" s="39" t="s">
        <v>2</v>
      </c>
      <c r="E228" s="70"/>
      <c r="F228" s="21"/>
      <c r="G228" s="70">
        <v>1</v>
      </c>
      <c r="H228" s="10"/>
      <c r="I228" s="10"/>
      <c r="J228" s="70"/>
      <c r="K228" s="22"/>
      <c r="L228" s="70"/>
      <c r="M228" s="74"/>
      <c r="N228" s="74"/>
      <c r="O228" s="70"/>
      <c r="P228" s="22"/>
      <c r="Q228" s="70">
        <v>1</v>
      </c>
      <c r="R228" s="74"/>
      <c r="S228" s="74"/>
      <c r="T228" s="74"/>
      <c r="U228" s="66">
        <f t="shared" si="3"/>
        <v>2</v>
      </c>
      <c r="V228" s="42"/>
    </row>
    <row r="229" spans="2:22" s="29" customFormat="1" ht="13.8" customHeight="1" thickBot="1" x14ac:dyDescent="0.35">
      <c r="B229" s="111" t="s">
        <v>148</v>
      </c>
      <c r="C229" s="112" t="s">
        <v>149</v>
      </c>
      <c r="D229" s="94" t="s">
        <v>2</v>
      </c>
      <c r="E229" s="113"/>
      <c r="F229" s="95"/>
      <c r="G229" s="113">
        <v>17</v>
      </c>
      <c r="H229" s="106">
        <v>40</v>
      </c>
      <c r="I229" s="106">
        <v>100</v>
      </c>
      <c r="J229" s="113">
        <v>20</v>
      </c>
      <c r="K229" s="96"/>
      <c r="L229" s="113">
        <v>14</v>
      </c>
      <c r="M229" s="114">
        <v>34</v>
      </c>
      <c r="N229" s="114">
        <v>95</v>
      </c>
      <c r="O229" s="113">
        <v>20</v>
      </c>
      <c r="P229" s="96"/>
      <c r="Q229" s="113">
        <v>17</v>
      </c>
      <c r="R229" s="114">
        <v>40</v>
      </c>
      <c r="S229" s="114">
        <v>100</v>
      </c>
      <c r="T229" s="114">
        <v>20</v>
      </c>
      <c r="U229" s="65">
        <f t="shared" si="3"/>
        <v>517</v>
      </c>
      <c r="V229" s="42"/>
    </row>
    <row r="230" spans="2:22" s="29" customFormat="1" ht="13.8" customHeight="1" x14ac:dyDescent="0.3">
      <c r="B230" s="83" t="s">
        <v>217</v>
      </c>
      <c r="C230" s="109"/>
      <c r="D230" s="85"/>
      <c r="E230" s="104"/>
      <c r="F230" s="86"/>
      <c r="G230" s="104"/>
      <c r="H230" s="103"/>
      <c r="I230" s="103"/>
      <c r="J230" s="104"/>
      <c r="K230" s="87"/>
      <c r="L230" s="104"/>
      <c r="M230" s="110"/>
      <c r="N230" s="110"/>
      <c r="O230" s="104"/>
      <c r="P230" s="87"/>
      <c r="Q230" s="104"/>
      <c r="R230" s="110"/>
      <c r="S230" s="110"/>
      <c r="T230" s="110"/>
      <c r="U230" s="123"/>
      <c r="V230" s="42"/>
    </row>
    <row r="231" spans="2:22" s="29" customFormat="1" ht="13.8" customHeight="1" x14ac:dyDescent="0.3">
      <c r="B231" s="50" t="s">
        <v>150</v>
      </c>
      <c r="C231" s="41"/>
      <c r="D231" s="39" t="s">
        <v>152</v>
      </c>
      <c r="E231" s="70"/>
      <c r="F231" s="21"/>
      <c r="G231" s="70">
        <v>1</v>
      </c>
      <c r="H231" s="10"/>
      <c r="I231" s="10"/>
      <c r="J231" s="70"/>
      <c r="K231" s="22"/>
      <c r="L231" s="70"/>
      <c r="M231" s="74"/>
      <c r="N231" s="74"/>
      <c r="O231" s="70"/>
      <c r="P231" s="22"/>
      <c r="Q231" s="61">
        <v>1</v>
      </c>
      <c r="R231" s="74"/>
      <c r="S231" s="74"/>
      <c r="T231" s="74"/>
      <c r="U231" s="66">
        <f t="shared" si="3"/>
        <v>2</v>
      </c>
      <c r="V231" s="42"/>
    </row>
    <row r="232" spans="2:22" s="29" customFormat="1" ht="13.8" customHeight="1" x14ac:dyDescent="0.3">
      <c r="B232" s="50" t="s">
        <v>151</v>
      </c>
      <c r="C232" s="41"/>
      <c r="D232" s="39" t="s">
        <v>2</v>
      </c>
      <c r="E232" s="70"/>
      <c r="F232" s="21"/>
      <c r="G232" s="70">
        <v>2</v>
      </c>
      <c r="H232" s="10"/>
      <c r="I232" s="10"/>
      <c r="J232" s="70"/>
      <c r="K232" s="22"/>
      <c r="L232" s="70"/>
      <c r="M232" s="74"/>
      <c r="N232" s="74"/>
      <c r="O232" s="70"/>
      <c r="P232" s="22"/>
      <c r="Q232" s="61">
        <v>2</v>
      </c>
      <c r="R232" s="74"/>
      <c r="S232" s="74"/>
      <c r="T232" s="70"/>
      <c r="U232" s="66">
        <f t="shared" si="3"/>
        <v>4</v>
      </c>
      <c r="V232" s="42"/>
    </row>
    <row r="233" spans="2:22" s="29" customFormat="1" ht="13.8" customHeight="1" x14ac:dyDescent="0.3">
      <c r="B233" s="50" t="s">
        <v>153</v>
      </c>
      <c r="C233" s="41"/>
      <c r="D233" s="39" t="s">
        <v>2</v>
      </c>
      <c r="E233" s="70"/>
      <c r="F233" s="21"/>
      <c r="G233" s="70">
        <v>2</v>
      </c>
      <c r="H233" s="10"/>
      <c r="I233" s="10"/>
      <c r="J233" s="70"/>
      <c r="K233" s="22"/>
      <c r="L233" s="70"/>
      <c r="M233" s="74"/>
      <c r="N233" s="74"/>
      <c r="O233" s="70"/>
      <c r="P233" s="22"/>
      <c r="Q233" s="61">
        <v>2</v>
      </c>
      <c r="R233" s="74"/>
      <c r="S233" s="74"/>
      <c r="T233" s="70"/>
      <c r="U233" s="66">
        <f t="shared" si="3"/>
        <v>4</v>
      </c>
      <c r="V233" s="42"/>
    </row>
    <row r="234" spans="2:22" s="29" customFormat="1" ht="13.8" customHeight="1" x14ac:dyDescent="0.3">
      <c r="B234" s="50" t="s">
        <v>154</v>
      </c>
      <c r="C234" s="41"/>
      <c r="D234" s="39" t="s">
        <v>2</v>
      </c>
      <c r="E234" s="70"/>
      <c r="F234" s="21"/>
      <c r="G234" s="70">
        <v>1</v>
      </c>
      <c r="H234" s="10"/>
      <c r="I234" s="10"/>
      <c r="J234" s="70"/>
      <c r="K234" s="22"/>
      <c r="L234" s="70"/>
      <c r="M234" s="74"/>
      <c r="N234" s="74"/>
      <c r="O234" s="70"/>
      <c r="P234" s="22"/>
      <c r="Q234" s="61">
        <v>1</v>
      </c>
      <c r="R234" s="74"/>
      <c r="S234" s="74"/>
      <c r="T234" s="70"/>
      <c r="U234" s="66">
        <f t="shared" si="3"/>
        <v>2</v>
      </c>
      <c r="V234" s="42"/>
    </row>
    <row r="235" spans="2:22" s="29" customFormat="1" ht="13.8" customHeight="1" x14ac:dyDescent="0.3">
      <c r="B235" s="50" t="s">
        <v>155</v>
      </c>
      <c r="C235" s="41"/>
      <c r="D235" s="39" t="s">
        <v>2</v>
      </c>
      <c r="E235" s="70"/>
      <c r="F235" s="21"/>
      <c r="G235" s="70">
        <v>2</v>
      </c>
      <c r="H235" s="10"/>
      <c r="I235" s="10"/>
      <c r="J235" s="70"/>
      <c r="K235" s="22"/>
      <c r="L235" s="70"/>
      <c r="M235" s="74"/>
      <c r="N235" s="74"/>
      <c r="O235" s="70"/>
      <c r="P235" s="22"/>
      <c r="Q235" s="61">
        <v>2</v>
      </c>
      <c r="R235" s="74"/>
      <c r="S235" s="74"/>
      <c r="T235" s="70"/>
      <c r="U235" s="66">
        <f t="shared" si="3"/>
        <v>4</v>
      </c>
      <c r="V235" s="42"/>
    </row>
    <row r="236" spans="2:22" s="30" customFormat="1" ht="13.8" customHeight="1" x14ac:dyDescent="0.3">
      <c r="B236" s="37" t="s">
        <v>156</v>
      </c>
      <c r="C236" s="38"/>
      <c r="D236" s="39" t="s">
        <v>2</v>
      </c>
      <c r="E236" s="70"/>
      <c r="F236" s="21"/>
      <c r="G236" s="70">
        <v>4</v>
      </c>
      <c r="H236" s="10"/>
      <c r="I236" s="10"/>
      <c r="J236" s="70"/>
      <c r="K236" s="22"/>
      <c r="L236" s="70"/>
      <c r="M236" s="74"/>
      <c r="N236" s="74"/>
      <c r="O236" s="70"/>
      <c r="P236" s="22"/>
      <c r="Q236" s="61">
        <v>4</v>
      </c>
      <c r="R236" s="74"/>
      <c r="S236" s="74"/>
      <c r="T236" s="70"/>
      <c r="U236" s="66">
        <f t="shared" si="3"/>
        <v>8</v>
      </c>
      <c r="V236" s="36"/>
    </row>
    <row r="237" spans="2:22" ht="13.8" customHeight="1" x14ac:dyDescent="0.3">
      <c r="B237" s="45" t="s">
        <v>157</v>
      </c>
      <c r="C237" s="46"/>
      <c r="D237" s="39" t="s">
        <v>2</v>
      </c>
      <c r="E237" s="70"/>
      <c r="F237" s="21"/>
      <c r="G237" s="70">
        <v>4</v>
      </c>
      <c r="H237" s="10"/>
      <c r="I237" s="10"/>
      <c r="J237" s="70"/>
      <c r="K237" s="22"/>
      <c r="L237" s="70"/>
      <c r="M237" s="74"/>
      <c r="N237" s="74"/>
      <c r="O237" s="70"/>
      <c r="P237" s="22"/>
      <c r="Q237" s="61">
        <v>4</v>
      </c>
      <c r="R237" s="74"/>
      <c r="S237" s="74"/>
      <c r="T237" s="70"/>
      <c r="U237" s="66">
        <f t="shared" si="3"/>
        <v>8</v>
      </c>
      <c r="V237" s="36"/>
    </row>
    <row r="238" spans="2:22" ht="13.8" customHeight="1" collapsed="1" x14ac:dyDescent="0.3">
      <c r="B238" s="54" t="s">
        <v>158</v>
      </c>
      <c r="C238" s="40"/>
      <c r="D238" s="39" t="s">
        <v>2</v>
      </c>
      <c r="E238" s="70"/>
      <c r="F238" s="21"/>
      <c r="G238" s="70">
        <v>1</v>
      </c>
      <c r="H238" s="22"/>
      <c r="I238" s="22"/>
      <c r="J238" s="70"/>
      <c r="K238" s="22"/>
      <c r="L238" s="70"/>
      <c r="M238" s="70"/>
      <c r="N238" s="70"/>
      <c r="O238" s="70"/>
      <c r="P238" s="22"/>
      <c r="Q238" s="61">
        <v>1</v>
      </c>
      <c r="R238" s="70"/>
      <c r="S238" s="70"/>
      <c r="T238" s="70"/>
      <c r="U238" s="66">
        <f t="shared" si="3"/>
        <v>2</v>
      </c>
      <c r="V238" s="36"/>
    </row>
    <row r="239" spans="2:22" ht="13.8" customHeight="1" x14ac:dyDescent="0.3">
      <c r="B239" s="45" t="s">
        <v>159</v>
      </c>
      <c r="C239" s="46"/>
      <c r="D239" s="39" t="s">
        <v>2</v>
      </c>
      <c r="E239" s="70"/>
      <c r="F239" s="21"/>
      <c r="G239" s="70">
        <v>8</v>
      </c>
      <c r="H239" s="10"/>
      <c r="I239" s="10"/>
      <c r="J239" s="70"/>
      <c r="K239" s="22"/>
      <c r="L239" s="70"/>
      <c r="M239" s="74"/>
      <c r="N239" s="74"/>
      <c r="O239" s="70"/>
      <c r="P239" s="22"/>
      <c r="Q239" s="61">
        <v>8</v>
      </c>
      <c r="R239" s="74"/>
      <c r="S239" s="74"/>
      <c r="T239" s="70"/>
      <c r="U239" s="66">
        <f t="shared" si="3"/>
        <v>16</v>
      </c>
      <c r="V239" s="36"/>
    </row>
    <row r="240" spans="2:22" ht="13.8" customHeight="1" x14ac:dyDescent="0.3">
      <c r="B240" s="45" t="s">
        <v>160</v>
      </c>
      <c r="C240" s="46"/>
      <c r="D240" s="39" t="s">
        <v>2</v>
      </c>
      <c r="E240" s="70"/>
      <c r="F240" s="21"/>
      <c r="G240" s="70">
        <v>8</v>
      </c>
      <c r="H240" s="10"/>
      <c r="I240" s="10"/>
      <c r="J240" s="70"/>
      <c r="K240" s="22"/>
      <c r="L240" s="70"/>
      <c r="M240" s="74"/>
      <c r="N240" s="74"/>
      <c r="O240" s="70"/>
      <c r="P240" s="22"/>
      <c r="Q240" s="61">
        <v>8</v>
      </c>
      <c r="R240" s="74"/>
      <c r="S240" s="74"/>
      <c r="T240" s="70"/>
      <c r="U240" s="66">
        <f t="shared" si="3"/>
        <v>16</v>
      </c>
      <c r="V240" s="36"/>
    </row>
    <row r="241" spans="2:22" ht="13.8" customHeight="1" x14ac:dyDescent="0.3">
      <c r="B241" s="45" t="s">
        <v>161</v>
      </c>
      <c r="C241" s="46"/>
      <c r="D241" s="39" t="s">
        <v>2</v>
      </c>
      <c r="E241" s="70"/>
      <c r="F241" s="21"/>
      <c r="G241" s="70">
        <v>8</v>
      </c>
      <c r="H241" s="10"/>
      <c r="I241" s="10"/>
      <c r="J241" s="70"/>
      <c r="K241" s="22"/>
      <c r="L241" s="70"/>
      <c r="M241" s="74"/>
      <c r="N241" s="74"/>
      <c r="O241" s="70"/>
      <c r="P241" s="22"/>
      <c r="Q241" s="61">
        <v>8</v>
      </c>
      <c r="R241" s="74"/>
      <c r="S241" s="74"/>
      <c r="T241" s="70"/>
      <c r="U241" s="66">
        <f t="shared" si="3"/>
        <v>16</v>
      </c>
      <c r="V241" s="36"/>
    </row>
    <row r="242" spans="2:22" ht="13.8" customHeight="1" x14ac:dyDescent="0.3">
      <c r="B242" s="45" t="s">
        <v>162</v>
      </c>
      <c r="C242" s="46"/>
      <c r="D242" s="39" t="s">
        <v>2</v>
      </c>
      <c r="E242" s="70"/>
      <c r="F242" s="21"/>
      <c r="G242" s="70">
        <v>8</v>
      </c>
      <c r="H242" s="10"/>
      <c r="I242" s="10"/>
      <c r="J242" s="70"/>
      <c r="K242" s="22"/>
      <c r="L242" s="70"/>
      <c r="M242" s="74"/>
      <c r="N242" s="74"/>
      <c r="O242" s="70"/>
      <c r="P242" s="22"/>
      <c r="Q242" s="61">
        <v>8</v>
      </c>
      <c r="R242" s="74"/>
      <c r="S242" s="74"/>
      <c r="T242" s="70"/>
      <c r="U242" s="66">
        <f t="shared" si="3"/>
        <v>16</v>
      </c>
      <c r="V242" s="36"/>
    </row>
    <row r="243" spans="2:22" ht="13.8" customHeight="1" x14ac:dyDescent="0.3">
      <c r="B243" s="45" t="s">
        <v>163</v>
      </c>
      <c r="C243" s="46"/>
      <c r="D243" s="39" t="s">
        <v>2</v>
      </c>
      <c r="E243" s="70"/>
      <c r="F243" s="21"/>
      <c r="G243" s="70">
        <v>16</v>
      </c>
      <c r="H243" s="10"/>
      <c r="I243" s="10"/>
      <c r="J243" s="70"/>
      <c r="K243" s="22"/>
      <c r="L243" s="70"/>
      <c r="M243" s="74"/>
      <c r="N243" s="74"/>
      <c r="O243" s="70"/>
      <c r="P243" s="22"/>
      <c r="Q243" s="61">
        <v>16</v>
      </c>
      <c r="R243" s="74"/>
      <c r="S243" s="74"/>
      <c r="T243" s="70"/>
      <c r="U243" s="66">
        <f t="shared" si="3"/>
        <v>32</v>
      </c>
      <c r="V243" s="36"/>
    </row>
    <row r="244" spans="2:22" ht="13.8" customHeight="1" collapsed="1" x14ac:dyDescent="0.3">
      <c r="B244" s="54" t="s">
        <v>164</v>
      </c>
      <c r="C244" s="40"/>
      <c r="D244" s="39" t="s">
        <v>2</v>
      </c>
      <c r="E244" s="70"/>
      <c r="F244" s="21"/>
      <c r="G244" s="70">
        <v>1</v>
      </c>
      <c r="H244" s="22"/>
      <c r="I244" s="22"/>
      <c r="J244" s="70"/>
      <c r="K244" s="22"/>
      <c r="L244" s="70"/>
      <c r="M244" s="70"/>
      <c r="N244" s="70"/>
      <c r="O244" s="70"/>
      <c r="P244" s="22"/>
      <c r="Q244" s="61">
        <v>1</v>
      </c>
      <c r="R244" s="70"/>
      <c r="S244" s="70"/>
      <c r="T244" s="70"/>
      <c r="U244" s="66">
        <f t="shared" si="3"/>
        <v>2</v>
      </c>
      <c r="V244" s="36"/>
    </row>
    <row r="245" spans="2:22" ht="13.8" customHeight="1" x14ac:dyDescent="0.3">
      <c r="B245" s="45" t="s">
        <v>165</v>
      </c>
      <c r="C245" s="46"/>
      <c r="D245" s="39" t="s">
        <v>2</v>
      </c>
      <c r="E245" s="70"/>
      <c r="F245" s="21"/>
      <c r="G245" s="70">
        <v>1</v>
      </c>
      <c r="H245" s="10"/>
      <c r="I245" s="10"/>
      <c r="J245" s="70"/>
      <c r="K245" s="22"/>
      <c r="L245" s="70"/>
      <c r="M245" s="74"/>
      <c r="N245" s="74"/>
      <c r="O245" s="70"/>
      <c r="P245" s="22"/>
      <c r="Q245" s="61">
        <v>1</v>
      </c>
      <c r="R245" s="74"/>
      <c r="S245" s="74"/>
      <c r="T245" s="70"/>
      <c r="U245" s="66">
        <f t="shared" si="3"/>
        <v>2</v>
      </c>
      <c r="V245" s="36"/>
    </row>
    <row r="246" spans="2:22" ht="13.8" customHeight="1" outlineLevel="1" x14ac:dyDescent="0.3">
      <c r="B246" s="45" t="s">
        <v>166</v>
      </c>
      <c r="C246" s="46"/>
      <c r="D246" s="39" t="s">
        <v>2</v>
      </c>
      <c r="E246" s="70"/>
      <c r="F246" s="21"/>
      <c r="G246" s="70">
        <v>1</v>
      </c>
      <c r="H246" s="10"/>
      <c r="I246" s="10"/>
      <c r="J246" s="70"/>
      <c r="K246" s="22"/>
      <c r="L246" s="70"/>
      <c r="M246" s="74"/>
      <c r="N246" s="74"/>
      <c r="O246" s="70"/>
      <c r="P246" s="22"/>
      <c r="Q246" s="61">
        <v>1</v>
      </c>
      <c r="R246" s="74"/>
      <c r="S246" s="74"/>
      <c r="T246" s="70"/>
      <c r="U246" s="66">
        <f t="shared" si="3"/>
        <v>2</v>
      </c>
      <c r="V246" s="36"/>
    </row>
    <row r="247" spans="2:22" ht="13.8" customHeight="1" x14ac:dyDescent="0.3">
      <c r="B247" s="45" t="s">
        <v>167</v>
      </c>
      <c r="C247" s="46"/>
      <c r="D247" s="39" t="s">
        <v>2</v>
      </c>
      <c r="E247" s="70"/>
      <c r="F247" s="21"/>
      <c r="G247" s="70">
        <v>1</v>
      </c>
      <c r="H247" s="10"/>
      <c r="I247" s="10"/>
      <c r="J247" s="70"/>
      <c r="K247" s="22"/>
      <c r="L247" s="70"/>
      <c r="M247" s="74"/>
      <c r="N247" s="74"/>
      <c r="O247" s="70"/>
      <c r="P247" s="22"/>
      <c r="Q247" s="61">
        <v>1</v>
      </c>
      <c r="R247" s="74"/>
      <c r="S247" s="74"/>
      <c r="T247" s="70"/>
      <c r="U247" s="66">
        <f t="shared" si="3"/>
        <v>2</v>
      </c>
      <c r="V247" s="36"/>
    </row>
    <row r="248" spans="2:22" ht="13.8" customHeight="1" x14ac:dyDescent="0.3">
      <c r="B248" s="45" t="s">
        <v>168</v>
      </c>
      <c r="C248" s="46"/>
      <c r="D248" s="39" t="s">
        <v>2</v>
      </c>
      <c r="E248" s="70"/>
      <c r="F248" s="21"/>
      <c r="G248" s="70">
        <v>1</v>
      </c>
      <c r="H248" s="10"/>
      <c r="I248" s="10"/>
      <c r="J248" s="70"/>
      <c r="K248" s="22"/>
      <c r="L248" s="70"/>
      <c r="M248" s="74"/>
      <c r="N248" s="74"/>
      <c r="O248" s="70"/>
      <c r="P248" s="22"/>
      <c r="Q248" s="61">
        <v>1</v>
      </c>
      <c r="R248" s="74"/>
      <c r="S248" s="74"/>
      <c r="T248" s="70"/>
      <c r="U248" s="66">
        <f t="shared" si="3"/>
        <v>2</v>
      </c>
      <c r="V248" s="36"/>
    </row>
    <row r="249" spans="2:22" ht="13.8" customHeight="1" thickBot="1" x14ac:dyDescent="0.35">
      <c r="B249" s="108" t="s">
        <v>169</v>
      </c>
      <c r="C249" s="93"/>
      <c r="D249" s="94" t="s">
        <v>2</v>
      </c>
      <c r="E249" s="99"/>
      <c r="F249" s="95"/>
      <c r="G249" s="113">
        <v>1</v>
      </c>
      <c r="H249" s="97"/>
      <c r="I249" s="97"/>
      <c r="J249" s="99"/>
      <c r="K249" s="96"/>
      <c r="L249" s="99"/>
      <c r="M249" s="99"/>
      <c r="N249" s="99"/>
      <c r="O249" s="99"/>
      <c r="P249" s="96"/>
      <c r="Q249" s="98">
        <v>1</v>
      </c>
      <c r="R249" s="99"/>
      <c r="S249" s="99"/>
      <c r="T249" s="99"/>
      <c r="U249" s="65">
        <f t="shared" si="3"/>
        <v>2</v>
      </c>
      <c r="V249" s="36"/>
    </row>
    <row r="250" spans="2:22" ht="13.8" customHeight="1" x14ac:dyDescent="0.3">
      <c r="B250" s="107" t="s">
        <v>218</v>
      </c>
      <c r="C250" s="84"/>
      <c r="D250" s="85"/>
      <c r="E250" s="90"/>
      <c r="F250" s="86"/>
      <c r="G250" s="104"/>
      <c r="H250" s="88"/>
      <c r="I250" s="88"/>
      <c r="J250" s="90"/>
      <c r="K250" s="87"/>
      <c r="L250" s="90"/>
      <c r="M250" s="90"/>
      <c r="N250" s="90"/>
      <c r="O250" s="90"/>
      <c r="P250" s="87"/>
      <c r="Q250" s="89"/>
      <c r="R250" s="90"/>
      <c r="S250" s="90"/>
      <c r="T250" s="90"/>
      <c r="U250" s="123"/>
      <c r="V250" s="36"/>
    </row>
    <row r="251" spans="2:22" ht="13.8" customHeight="1" x14ac:dyDescent="0.3">
      <c r="B251" s="51" t="s">
        <v>183</v>
      </c>
      <c r="C251" s="40"/>
      <c r="D251" s="39" t="s">
        <v>152</v>
      </c>
      <c r="E251" s="69"/>
      <c r="F251" s="21"/>
      <c r="G251" s="70"/>
      <c r="H251" s="10">
        <v>2</v>
      </c>
      <c r="I251" s="10">
        <v>5</v>
      </c>
      <c r="J251" s="70">
        <v>1</v>
      </c>
      <c r="K251" s="22"/>
      <c r="L251" s="69"/>
      <c r="M251" s="69"/>
      <c r="N251" s="69"/>
      <c r="O251" s="69"/>
      <c r="P251" s="22"/>
      <c r="R251" s="61">
        <v>2</v>
      </c>
      <c r="S251" s="61">
        <v>5</v>
      </c>
      <c r="T251" s="61">
        <v>1</v>
      </c>
      <c r="U251" s="66">
        <f t="shared" si="3"/>
        <v>16</v>
      </c>
      <c r="V251" s="36"/>
    </row>
    <row r="252" spans="2:22" ht="13.8" customHeight="1" x14ac:dyDescent="0.3">
      <c r="B252" s="51" t="s">
        <v>184</v>
      </c>
      <c r="C252" s="40"/>
      <c r="D252" s="39" t="s">
        <v>2</v>
      </c>
      <c r="E252" s="69"/>
      <c r="F252" s="21"/>
      <c r="G252" s="70"/>
      <c r="H252" s="10">
        <v>2</v>
      </c>
      <c r="I252" s="10">
        <v>2</v>
      </c>
      <c r="J252" s="70">
        <v>2</v>
      </c>
      <c r="K252" s="22"/>
      <c r="L252" s="69"/>
      <c r="M252" s="69"/>
      <c r="N252" s="69"/>
      <c r="O252" s="69"/>
      <c r="P252" s="22"/>
      <c r="R252" s="61">
        <v>2</v>
      </c>
      <c r="S252" s="61">
        <v>2</v>
      </c>
      <c r="T252" s="61">
        <v>2</v>
      </c>
      <c r="U252" s="66">
        <f t="shared" si="3"/>
        <v>12</v>
      </c>
      <c r="V252" s="36"/>
    </row>
    <row r="253" spans="2:22" ht="13.8" customHeight="1" x14ac:dyDescent="0.3">
      <c r="B253" s="51" t="s">
        <v>153</v>
      </c>
      <c r="C253" s="40"/>
      <c r="D253" s="39" t="s">
        <v>2</v>
      </c>
      <c r="E253" s="69"/>
      <c r="F253" s="21"/>
      <c r="G253" s="70"/>
      <c r="H253" s="10">
        <v>2</v>
      </c>
      <c r="I253" s="10">
        <v>2</v>
      </c>
      <c r="J253" s="70">
        <v>2</v>
      </c>
      <c r="K253" s="22"/>
      <c r="L253" s="69"/>
      <c r="M253" s="69"/>
      <c r="N253" s="69"/>
      <c r="O253" s="69"/>
      <c r="P253" s="22"/>
      <c r="R253" s="61">
        <v>2</v>
      </c>
      <c r="S253" s="61">
        <v>2</v>
      </c>
      <c r="T253" s="61">
        <v>2</v>
      </c>
      <c r="U253" s="66">
        <f t="shared" si="3"/>
        <v>12</v>
      </c>
      <c r="V253" s="36"/>
    </row>
    <row r="254" spans="2:22" ht="13.8" customHeight="1" x14ac:dyDescent="0.3">
      <c r="B254" s="51" t="s">
        <v>154</v>
      </c>
      <c r="C254" s="40"/>
      <c r="D254" s="39" t="s">
        <v>2</v>
      </c>
      <c r="E254" s="69"/>
      <c r="F254" s="21"/>
      <c r="G254" s="70"/>
      <c r="H254" s="10">
        <v>1</v>
      </c>
      <c r="I254" s="10">
        <v>1</v>
      </c>
      <c r="J254" s="70">
        <v>1</v>
      </c>
      <c r="K254" s="22"/>
      <c r="L254" s="69"/>
      <c r="M254" s="69"/>
      <c r="N254" s="69"/>
      <c r="O254" s="69"/>
      <c r="P254" s="22"/>
      <c r="R254" s="61">
        <v>1</v>
      </c>
      <c r="S254" s="61">
        <v>1</v>
      </c>
      <c r="T254" s="61">
        <v>1</v>
      </c>
      <c r="U254" s="66">
        <f t="shared" si="3"/>
        <v>6</v>
      </c>
      <c r="V254" s="36"/>
    </row>
    <row r="255" spans="2:22" ht="13.8" customHeight="1" x14ac:dyDescent="0.3">
      <c r="B255" s="51" t="s">
        <v>155</v>
      </c>
      <c r="C255" s="40"/>
      <c r="D255" s="39" t="s">
        <v>2</v>
      </c>
      <c r="E255" s="69"/>
      <c r="F255" s="21"/>
      <c r="G255" s="70"/>
      <c r="H255" s="10">
        <v>2</v>
      </c>
      <c r="I255" s="10">
        <v>2</v>
      </c>
      <c r="J255" s="70">
        <v>2</v>
      </c>
      <c r="K255" s="22"/>
      <c r="L255" s="69"/>
      <c r="M255" s="69"/>
      <c r="N255" s="69"/>
      <c r="O255" s="69"/>
      <c r="P255" s="22"/>
      <c r="R255" s="61">
        <v>2</v>
      </c>
      <c r="S255" s="61">
        <v>2</v>
      </c>
      <c r="T255" s="61">
        <v>2</v>
      </c>
      <c r="U255" s="66">
        <f t="shared" si="3"/>
        <v>12</v>
      </c>
      <c r="V255" s="36"/>
    </row>
    <row r="256" spans="2:22" ht="13.8" customHeight="1" x14ac:dyDescent="0.3">
      <c r="B256" s="51" t="s">
        <v>156</v>
      </c>
      <c r="C256" s="40"/>
      <c r="D256" s="39" t="s">
        <v>2</v>
      </c>
      <c r="E256" s="69"/>
      <c r="F256" s="21"/>
      <c r="G256" s="70"/>
      <c r="H256" s="10">
        <v>4</v>
      </c>
      <c r="I256" s="10">
        <v>4</v>
      </c>
      <c r="J256" s="70">
        <v>4</v>
      </c>
      <c r="K256" s="22"/>
      <c r="L256" s="69"/>
      <c r="M256" s="69"/>
      <c r="N256" s="69"/>
      <c r="O256" s="69"/>
      <c r="P256" s="22"/>
      <c r="R256" s="61">
        <v>4</v>
      </c>
      <c r="S256" s="61">
        <v>4</v>
      </c>
      <c r="T256" s="61">
        <v>4</v>
      </c>
      <c r="U256" s="66">
        <f t="shared" si="3"/>
        <v>24</v>
      </c>
      <c r="V256" s="36"/>
    </row>
    <row r="257" spans="2:22" ht="13.8" customHeight="1" x14ac:dyDescent="0.3">
      <c r="B257" s="37" t="s">
        <v>157</v>
      </c>
      <c r="C257" s="40"/>
      <c r="D257" s="39" t="s">
        <v>2</v>
      </c>
      <c r="E257" s="69"/>
      <c r="F257" s="21"/>
      <c r="G257" s="70"/>
      <c r="H257" s="10">
        <v>4</v>
      </c>
      <c r="I257" s="10">
        <v>4</v>
      </c>
      <c r="J257" s="70">
        <v>4</v>
      </c>
      <c r="K257" s="22"/>
      <c r="L257" s="69"/>
      <c r="M257" s="69"/>
      <c r="N257" s="69"/>
      <c r="O257" s="69"/>
      <c r="P257" s="22"/>
      <c r="R257" s="61">
        <v>4</v>
      </c>
      <c r="S257" s="61">
        <v>4</v>
      </c>
      <c r="T257" s="61">
        <v>4</v>
      </c>
      <c r="U257" s="66">
        <f t="shared" si="3"/>
        <v>24</v>
      </c>
      <c r="V257" s="36"/>
    </row>
    <row r="258" spans="2:22" ht="13.8" customHeight="1" x14ac:dyDescent="0.3">
      <c r="B258" s="51" t="s">
        <v>158</v>
      </c>
      <c r="C258" s="40"/>
      <c r="D258" s="39" t="s">
        <v>2</v>
      </c>
      <c r="E258" s="69"/>
      <c r="F258" s="21"/>
      <c r="G258" s="70"/>
      <c r="H258" s="10">
        <v>1</v>
      </c>
      <c r="I258" s="10">
        <v>1</v>
      </c>
      <c r="J258" s="70">
        <v>1</v>
      </c>
      <c r="K258" s="22"/>
      <c r="L258" s="69"/>
      <c r="M258" s="69"/>
      <c r="N258" s="69"/>
      <c r="O258" s="69"/>
      <c r="P258" s="22"/>
      <c r="R258" s="61">
        <v>1</v>
      </c>
      <c r="S258" s="61">
        <v>1</v>
      </c>
      <c r="T258" s="61">
        <v>1</v>
      </c>
      <c r="U258" s="66">
        <f t="shared" si="3"/>
        <v>6</v>
      </c>
      <c r="V258" s="36"/>
    </row>
    <row r="259" spans="2:22" ht="13.8" customHeight="1" x14ac:dyDescent="0.3">
      <c r="B259" s="51" t="s">
        <v>159</v>
      </c>
      <c r="C259" s="40"/>
      <c r="D259" s="39" t="s">
        <v>2</v>
      </c>
      <c r="E259" s="69"/>
      <c r="F259" s="21"/>
      <c r="G259" s="70"/>
      <c r="H259" s="10">
        <v>9</v>
      </c>
      <c r="I259" s="10">
        <v>9</v>
      </c>
      <c r="J259" s="70">
        <v>9</v>
      </c>
      <c r="K259" s="22"/>
      <c r="L259" s="69"/>
      <c r="M259" s="69"/>
      <c r="N259" s="69"/>
      <c r="O259" s="69"/>
      <c r="P259" s="22"/>
      <c r="R259" s="61">
        <v>9</v>
      </c>
      <c r="S259" s="61">
        <v>9</v>
      </c>
      <c r="T259" s="61">
        <v>9</v>
      </c>
      <c r="U259" s="66">
        <f t="shared" si="3"/>
        <v>54</v>
      </c>
      <c r="V259" s="36"/>
    </row>
    <row r="260" spans="2:22" ht="13.8" customHeight="1" x14ac:dyDescent="0.3">
      <c r="B260" s="51" t="s">
        <v>160</v>
      </c>
      <c r="C260" s="40"/>
      <c r="D260" s="39" t="s">
        <v>2</v>
      </c>
      <c r="E260" s="69"/>
      <c r="F260" s="21"/>
      <c r="G260" s="70"/>
      <c r="H260" s="10">
        <v>9</v>
      </c>
      <c r="I260" s="10">
        <v>9</v>
      </c>
      <c r="J260" s="70">
        <v>9</v>
      </c>
      <c r="K260" s="22"/>
      <c r="L260" s="69"/>
      <c r="M260" s="69"/>
      <c r="N260" s="69"/>
      <c r="O260" s="69"/>
      <c r="P260" s="22"/>
      <c r="R260" s="61">
        <v>9</v>
      </c>
      <c r="S260" s="61">
        <v>9</v>
      </c>
      <c r="T260" s="61">
        <v>9</v>
      </c>
      <c r="U260" s="66">
        <f t="shared" si="3"/>
        <v>54</v>
      </c>
      <c r="V260" s="36"/>
    </row>
    <row r="261" spans="2:22" ht="13.8" customHeight="1" x14ac:dyDescent="0.3">
      <c r="B261" s="51" t="s">
        <v>161</v>
      </c>
      <c r="C261" s="40"/>
      <c r="D261" s="39" t="s">
        <v>2</v>
      </c>
      <c r="E261" s="69"/>
      <c r="F261" s="21"/>
      <c r="G261" s="70"/>
      <c r="H261" s="10">
        <v>9</v>
      </c>
      <c r="I261" s="10">
        <v>9</v>
      </c>
      <c r="J261" s="70">
        <v>9</v>
      </c>
      <c r="K261" s="22"/>
      <c r="L261" s="69"/>
      <c r="M261" s="69"/>
      <c r="N261" s="69"/>
      <c r="O261" s="69"/>
      <c r="P261" s="22"/>
      <c r="R261" s="61">
        <v>9</v>
      </c>
      <c r="S261" s="61">
        <v>9</v>
      </c>
      <c r="T261" s="61">
        <v>9</v>
      </c>
      <c r="U261" s="66">
        <f t="shared" si="3"/>
        <v>54</v>
      </c>
      <c r="V261" s="36"/>
    </row>
    <row r="262" spans="2:22" ht="13.8" customHeight="1" x14ac:dyDescent="0.3">
      <c r="B262" s="51" t="s">
        <v>185</v>
      </c>
      <c r="C262" s="40"/>
      <c r="D262" s="39" t="s">
        <v>2</v>
      </c>
      <c r="E262" s="69"/>
      <c r="F262" s="21"/>
      <c r="G262" s="70"/>
      <c r="H262" s="10">
        <v>9</v>
      </c>
      <c r="I262" s="10">
        <v>9</v>
      </c>
      <c r="J262" s="70">
        <v>9</v>
      </c>
      <c r="K262" s="22"/>
      <c r="L262" s="69"/>
      <c r="M262" s="69"/>
      <c r="N262" s="69"/>
      <c r="O262" s="69"/>
      <c r="P262" s="22"/>
      <c r="R262" s="61">
        <v>9</v>
      </c>
      <c r="S262" s="61">
        <v>9</v>
      </c>
      <c r="T262" s="61">
        <v>9</v>
      </c>
      <c r="U262" s="66">
        <f t="shared" si="3"/>
        <v>54</v>
      </c>
      <c r="V262" s="36"/>
    </row>
    <row r="263" spans="2:22" ht="13.8" customHeight="1" x14ac:dyDescent="0.3">
      <c r="B263" s="51" t="s">
        <v>163</v>
      </c>
      <c r="C263" s="40"/>
      <c r="D263" s="39" t="s">
        <v>2</v>
      </c>
      <c r="E263" s="69"/>
      <c r="F263" s="21"/>
      <c r="G263" s="70"/>
      <c r="H263" s="10">
        <v>18</v>
      </c>
      <c r="I263" s="10">
        <v>18</v>
      </c>
      <c r="J263" s="70">
        <v>18</v>
      </c>
      <c r="K263" s="22"/>
      <c r="L263" s="69"/>
      <c r="M263" s="69"/>
      <c r="N263" s="69"/>
      <c r="O263" s="69"/>
      <c r="P263" s="22"/>
      <c r="R263" s="61">
        <v>18</v>
      </c>
      <c r="S263" s="61">
        <v>18</v>
      </c>
      <c r="T263" s="61">
        <v>18</v>
      </c>
      <c r="U263" s="66">
        <f t="shared" si="3"/>
        <v>108</v>
      </c>
      <c r="V263" s="36"/>
    </row>
    <row r="264" spans="2:22" ht="13.8" customHeight="1" x14ac:dyDescent="0.3">
      <c r="B264" s="51" t="s">
        <v>164</v>
      </c>
      <c r="C264" s="40"/>
      <c r="D264" s="39" t="s">
        <v>2</v>
      </c>
      <c r="E264" s="69"/>
      <c r="F264" s="21"/>
      <c r="G264" s="70"/>
      <c r="H264" s="10">
        <v>1</v>
      </c>
      <c r="I264" s="10">
        <v>1</v>
      </c>
      <c r="J264" s="70">
        <v>1</v>
      </c>
      <c r="K264" s="22"/>
      <c r="L264" s="69"/>
      <c r="M264" s="69"/>
      <c r="N264" s="69"/>
      <c r="O264" s="69"/>
      <c r="P264" s="22"/>
      <c r="R264" s="61">
        <v>1</v>
      </c>
      <c r="S264" s="61">
        <v>1</v>
      </c>
      <c r="T264" s="61">
        <v>1</v>
      </c>
      <c r="U264" s="66">
        <f t="shared" si="3"/>
        <v>6</v>
      </c>
      <c r="V264" s="36"/>
    </row>
    <row r="265" spans="2:22" ht="13.8" customHeight="1" x14ac:dyDescent="0.3">
      <c r="B265" s="51" t="s">
        <v>165</v>
      </c>
      <c r="C265" s="40"/>
      <c r="D265" s="39" t="s">
        <v>2</v>
      </c>
      <c r="E265" s="69"/>
      <c r="F265" s="21"/>
      <c r="G265" s="70"/>
      <c r="H265" s="10">
        <v>1</v>
      </c>
      <c r="I265" s="10">
        <v>1</v>
      </c>
      <c r="J265" s="70">
        <v>1</v>
      </c>
      <c r="K265" s="22"/>
      <c r="L265" s="69"/>
      <c r="M265" s="69"/>
      <c r="N265" s="69"/>
      <c r="O265" s="69"/>
      <c r="P265" s="22"/>
      <c r="R265" s="61">
        <v>1</v>
      </c>
      <c r="S265" s="61">
        <v>1</v>
      </c>
      <c r="T265" s="61">
        <v>1</v>
      </c>
      <c r="U265" s="66">
        <f t="shared" ref="U265:U328" si="4">SUM(E265:T265)</f>
        <v>6</v>
      </c>
      <c r="V265" s="36"/>
    </row>
    <row r="266" spans="2:22" ht="13.8" customHeight="1" x14ac:dyDescent="0.3">
      <c r="B266" s="51" t="s">
        <v>166</v>
      </c>
      <c r="C266" s="40"/>
      <c r="D266" s="39" t="s">
        <v>2</v>
      </c>
      <c r="E266" s="69"/>
      <c r="F266" s="21"/>
      <c r="G266" s="70"/>
      <c r="H266" s="10">
        <v>1</v>
      </c>
      <c r="I266" s="10">
        <v>1</v>
      </c>
      <c r="J266" s="70">
        <v>1</v>
      </c>
      <c r="K266" s="22"/>
      <c r="L266" s="69"/>
      <c r="M266" s="69"/>
      <c r="N266" s="69"/>
      <c r="O266" s="69"/>
      <c r="P266" s="22"/>
      <c r="R266" s="61">
        <v>1</v>
      </c>
      <c r="S266" s="61">
        <v>1</v>
      </c>
      <c r="T266" s="61">
        <v>1</v>
      </c>
      <c r="U266" s="66">
        <f t="shared" si="4"/>
        <v>6</v>
      </c>
      <c r="V266" s="36"/>
    </row>
    <row r="267" spans="2:22" ht="13.8" customHeight="1" x14ac:dyDescent="0.3">
      <c r="B267" s="51" t="s">
        <v>167</v>
      </c>
      <c r="C267" s="40"/>
      <c r="D267" s="39" t="s">
        <v>2</v>
      </c>
      <c r="E267" s="69"/>
      <c r="F267" s="21"/>
      <c r="G267" s="70"/>
      <c r="H267" s="10">
        <v>1</v>
      </c>
      <c r="I267" s="10">
        <v>1</v>
      </c>
      <c r="J267" s="70">
        <v>1</v>
      </c>
      <c r="K267" s="22"/>
      <c r="L267" s="69"/>
      <c r="M267" s="69"/>
      <c r="N267" s="69"/>
      <c r="O267" s="69"/>
      <c r="P267" s="22"/>
      <c r="R267" s="61">
        <v>1</v>
      </c>
      <c r="S267" s="61">
        <v>1</v>
      </c>
      <c r="T267" s="61">
        <v>1</v>
      </c>
      <c r="U267" s="66">
        <f t="shared" si="4"/>
        <v>6</v>
      </c>
      <c r="V267" s="36"/>
    </row>
    <row r="268" spans="2:22" ht="13.8" customHeight="1" x14ac:dyDescent="0.3">
      <c r="B268" s="51" t="s">
        <v>168</v>
      </c>
      <c r="C268" s="40"/>
      <c r="D268" s="39" t="s">
        <v>2</v>
      </c>
      <c r="E268" s="69"/>
      <c r="F268" s="21"/>
      <c r="G268" s="70"/>
      <c r="H268" s="10">
        <v>1</v>
      </c>
      <c r="I268" s="10">
        <v>1</v>
      </c>
      <c r="J268" s="70">
        <v>1</v>
      </c>
      <c r="K268" s="22"/>
      <c r="L268" s="69"/>
      <c r="M268" s="69"/>
      <c r="N268" s="69"/>
      <c r="O268" s="69"/>
      <c r="P268" s="22"/>
      <c r="R268" s="61">
        <v>1</v>
      </c>
      <c r="S268" s="61">
        <v>1</v>
      </c>
      <c r="T268" s="61">
        <v>1</v>
      </c>
      <c r="U268" s="66">
        <f t="shared" si="4"/>
        <v>6</v>
      </c>
      <c r="V268" s="36"/>
    </row>
    <row r="269" spans="2:22" ht="13.8" customHeight="1" x14ac:dyDescent="0.3">
      <c r="B269" s="51" t="s">
        <v>186</v>
      </c>
      <c r="C269" s="40"/>
      <c r="D269" s="39" t="s">
        <v>2</v>
      </c>
      <c r="E269" s="69"/>
      <c r="F269" s="21"/>
      <c r="G269" s="70"/>
      <c r="H269" s="10">
        <v>1</v>
      </c>
      <c r="I269" s="10">
        <v>1</v>
      </c>
      <c r="J269" s="70">
        <v>1</v>
      </c>
      <c r="K269" s="22"/>
      <c r="L269" s="69"/>
      <c r="M269" s="69"/>
      <c r="N269" s="69"/>
      <c r="O269" s="69"/>
      <c r="P269" s="22"/>
      <c r="R269" s="61">
        <v>1</v>
      </c>
      <c r="S269" s="61">
        <v>1</v>
      </c>
      <c r="T269" s="61">
        <v>1</v>
      </c>
      <c r="U269" s="66">
        <f t="shared" si="4"/>
        <v>6</v>
      </c>
      <c r="V269" s="36"/>
    </row>
    <row r="270" spans="2:22" ht="13.8" customHeight="1" thickBot="1" x14ac:dyDescent="0.35">
      <c r="B270" s="105" t="s">
        <v>219</v>
      </c>
      <c r="C270" s="93"/>
      <c r="D270" s="94"/>
      <c r="E270" s="99"/>
      <c r="F270" s="95"/>
      <c r="G270" s="113"/>
      <c r="H270" s="106"/>
      <c r="I270" s="106"/>
      <c r="J270" s="113"/>
      <c r="K270" s="96"/>
      <c r="L270" s="99"/>
      <c r="M270" s="99"/>
      <c r="N270" s="99"/>
      <c r="O270" s="99"/>
      <c r="P270" s="96"/>
      <c r="Q270" s="98"/>
      <c r="R270" s="99"/>
      <c r="S270" s="99"/>
      <c r="T270" s="99"/>
      <c r="U270" s="65"/>
      <c r="V270" s="36"/>
    </row>
    <row r="271" spans="2:22" ht="13.8" customHeight="1" x14ac:dyDescent="0.3">
      <c r="B271" s="102" t="s">
        <v>191</v>
      </c>
      <c r="C271" s="84"/>
      <c r="D271" s="85" t="s">
        <v>152</v>
      </c>
      <c r="E271" s="90"/>
      <c r="F271" s="86"/>
      <c r="G271" s="104"/>
      <c r="H271" s="103"/>
      <c r="I271" s="103"/>
      <c r="J271" s="104"/>
      <c r="K271" s="87"/>
      <c r="L271" s="104">
        <v>1</v>
      </c>
      <c r="M271" s="90"/>
      <c r="N271" s="90"/>
      <c r="O271" s="90"/>
      <c r="P271" s="87"/>
      <c r="Q271" s="89"/>
      <c r="R271" s="90"/>
      <c r="S271" s="90"/>
      <c r="T271" s="90"/>
      <c r="U271" s="123">
        <f t="shared" si="4"/>
        <v>1</v>
      </c>
      <c r="V271" s="36"/>
    </row>
    <row r="272" spans="2:22" ht="13.8" customHeight="1" x14ac:dyDescent="0.3">
      <c r="B272" s="48" t="s">
        <v>192</v>
      </c>
      <c r="C272" s="40"/>
      <c r="D272" s="39" t="s">
        <v>2</v>
      </c>
      <c r="E272" s="69"/>
      <c r="F272" s="21"/>
      <c r="G272" s="70"/>
      <c r="H272" s="10"/>
      <c r="I272" s="10"/>
      <c r="J272" s="70"/>
      <c r="K272" s="22"/>
      <c r="L272" s="70">
        <v>2</v>
      </c>
      <c r="M272" s="69"/>
      <c r="N272" s="69"/>
      <c r="O272" s="69"/>
      <c r="P272" s="22"/>
      <c r="R272" s="69"/>
      <c r="S272" s="69"/>
      <c r="T272" s="69"/>
      <c r="U272" s="66">
        <f t="shared" si="4"/>
        <v>2</v>
      </c>
      <c r="V272" s="36"/>
    </row>
    <row r="273" spans="2:22" ht="13.8" customHeight="1" x14ac:dyDescent="0.3">
      <c r="B273" s="48" t="s">
        <v>153</v>
      </c>
      <c r="C273" s="40"/>
      <c r="D273" s="39" t="s">
        <v>2</v>
      </c>
      <c r="E273" s="69"/>
      <c r="F273" s="21"/>
      <c r="G273" s="70"/>
      <c r="H273" s="10"/>
      <c r="I273" s="10"/>
      <c r="J273" s="70"/>
      <c r="K273" s="22"/>
      <c r="L273" s="70">
        <v>2</v>
      </c>
      <c r="M273" s="69"/>
      <c r="N273" s="69"/>
      <c r="O273" s="69"/>
      <c r="P273" s="22"/>
      <c r="R273" s="69"/>
      <c r="S273" s="69"/>
      <c r="T273" s="69"/>
      <c r="U273" s="66">
        <f t="shared" si="4"/>
        <v>2</v>
      </c>
      <c r="V273" s="36"/>
    </row>
    <row r="274" spans="2:22" ht="13.8" customHeight="1" x14ac:dyDescent="0.3">
      <c r="B274" s="48" t="s">
        <v>154</v>
      </c>
      <c r="C274" s="40"/>
      <c r="D274" s="39" t="s">
        <v>2</v>
      </c>
      <c r="E274" s="69"/>
      <c r="F274" s="21"/>
      <c r="G274" s="70"/>
      <c r="H274" s="10"/>
      <c r="I274" s="10"/>
      <c r="J274" s="70"/>
      <c r="K274" s="22"/>
      <c r="L274" s="70">
        <v>1</v>
      </c>
      <c r="M274" s="69"/>
      <c r="N274" s="69"/>
      <c r="O274" s="69"/>
      <c r="P274" s="22"/>
      <c r="R274" s="69"/>
      <c r="S274" s="69"/>
      <c r="T274" s="69"/>
      <c r="U274" s="66">
        <f t="shared" si="4"/>
        <v>1</v>
      </c>
      <c r="V274" s="36"/>
    </row>
    <row r="275" spans="2:22" ht="13.8" customHeight="1" x14ac:dyDescent="0.3">
      <c r="B275" s="48" t="s">
        <v>155</v>
      </c>
      <c r="C275" s="40"/>
      <c r="D275" s="39" t="s">
        <v>2</v>
      </c>
      <c r="E275" s="69"/>
      <c r="F275" s="21"/>
      <c r="G275" s="70"/>
      <c r="H275" s="10"/>
      <c r="I275" s="10"/>
      <c r="J275" s="70"/>
      <c r="K275" s="22"/>
      <c r="L275" s="70">
        <v>2</v>
      </c>
      <c r="M275" s="69"/>
      <c r="N275" s="69"/>
      <c r="O275" s="69"/>
      <c r="P275" s="22"/>
      <c r="R275" s="69"/>
      <c r="S275" s="69"/>
      <c r="T275" s="69"/>
      <c r="U275" s="66">
        <f t="shared" si="4"/>
        <v>2</v>
      </c>
      <c r="V275" s="36"/>
    </row>
    <row r="276" spans="2:22" ht="13.8" customHeight="1" x14ac:dyDescent="0.3">
      <c r="B276" s="48" t="s">
        <v>156</v>
      </c>
      <c r="C276" s="40"/>
      <c r="D276" s="39" t="s">
        <v>2</v>
      </c>
      <c r="E276" s="69"/>
      <c r="F276" s="21"/>
      <c r="G276" s="70"/>
      <c r="H276" s="10"/>
      <c r="I276" s="10"/>
      <c r="J276" s="70"/>
      <c r="K276" s="22"/>
      <c r="L276" s="70">
        <v>4</v>
      </c>
      <c r="M276" s="69"/>
      <c r="N276" s="69"/>
      <c r="O276" s="69"/>
      <c r="P276" s="22"/>
      <c r="R276" s="69"/>
      <c r="S276" s="69"/>
      <c r="T276" s="69"/>
      <c r="U276" s="66">
        <f t="shared" si="4"/>
        <v>4</v>
      </c>
      <c r="V276" s="36"/>
    </row>
    <row r="277" spans="2:22" ht="13.8" customHeight="1" x14ac:dyDescent="0.3">
      <c r="B277" s="48" t="s">
        <v>157</v>
      </c>
      <c r="C277" s="40"/>
      <c r="D277" s="39" t="s">
        <v>2</v>
      </c>
      <c r="E277" s="69"/>
      <c r="F277" s="21"/>
      <c r="G277" s="70"/>
      <c r="H277" s="10"/>
      <c r="I277" s="10"/>
      <c r="J277" s="70"/>
      <c r="K277" s="22"/>
      <c r="L277" s="70">
        <v>4</v>
      </c>
      <c r="M277" s="69"/>
      <c r="N277" s="69"/>
      <c r="O277" s="69"/>
      <c r="P277" s="22"/>
      <c r="R277" s="69"/>
      <c r="S277" s="69"/>
      <c r="T277" s="69"/>
      <c r="U277" s="66">
        <f t="shared" si="4"/>
        <v>4</v>
      </c>
      <c r="V277" s="36"/>
    </row>
    <row r="278" spans="2:22" ht="13.8" customHeight="1" x14ac:dyDescent="0.3">
      <c r="B278" s="48" t="s">
        <v>158</v>
      </c>
      <c r="C278" s="40"/>
      <c r="D278" s="39" t="s">
        <v>2</v>
      </c>
      <c r="E278" s="69"/>
      <c r="F278" s="21"/>
      <c r="G278" s="70"/>
      <c r="H278" s="10"/>
      <c r="I278" s="10"/>
      <c r="J278" s="70"/>
      <c r="K278" s="22"/>
      <c r="L278" s="70">
        <v>1</v>
      </c>
      <c r="M278" s="69"/>
      <c r="N278" s="69"/>
      <c r="O278" s="69"/>
      <c r="P278" s="22"/>
      <c r="R278" s="69"/>
      <c r="S278" s="69"/>
      <c r="T278" s="69"/>
      <c r="U278" s="66">
        <f t="shared" si="4"/>
        <v>1</v>
      </c>
      <c r="V278" s="36"/>
    </row>
    <row r="279" spans="2:22" ht="13.8" customHeight="1" x14ac:dyDescent="0.3">
      <c r="B279" s="48" t="s">
        <v>193</v>
      </c>
      <c r="C279" s="40"/>
      <c r="D279" s="39" t="s">
        <v>2</v>
      </c>
      <c r="E279" s="69"/>
      <c r="F279" s="21"/>
      <c r="G279" s="70"/>
      <c r="H279" s="10"/>
      <c r="I279" s="10"/>
      <c r="J279" s="70"/>
      <c r="K279" s="22"/>
      <c r="L279" s="70">
        <v>1</v>
      </c>
      <c r="M279" s="69"/>
      <c r="N279" s="69"/>
      <c r="O279" s="69"/>
      <c r="P279" s="22"/>
      <c r="R279" s="69"/>
      <c r="S279" s="69"/>
      <c r="T279" s="69"/>
      <c r="U279" s="66">
        <f t="shared" si="4"/>
        <v>1</v>
      </c>
      <c r="V279" s="36"/>
    </row>
    <row r="280" spans="2:22" ht="13.8" customHeight="1" x14ac:dyDescent="0.3">
      <c r="B280" s="48" t="s">
        <v>194</v>
      </c>
      <c r="C280" s="40"/>
      <c r="D280" s="39" t="s">
        <v>2</v>
      </c>
      <c r="E280" s="69"/>
      <c r="F280" s="21"/>
      <c r="G280" s="70"/>
      <c r="H280" s="10"/>
      <c r="I280" s="10"/>
      <c r="J280" s="70"/>
      <c r="K280" s="22"/>
      <c r="L280" s="70">
        <v>1</v>
      </c>
      <c r="M280" s="69"/>
      <c r="N280" s="69"/>
      <c r="O280" s="69"/>
      <c r="P280" s="22"/>
      <c r="R280" s="69"/>
      <c r="S280" s="69"/>
      <c r="T280" s="69"/>
      <c r="U280" s="66">
        <f t="shared" si="4"/>
        <v>1</v>
      </c>
      <c r="V280" s="36"/>
    </row>
    <row r="281" spans="2:22" ht="13.8" customHeight="1" x14ac:dyDescent="0.3">
      <c r="B281" s="48" t="s">
        <v>159</v>
      </c>
      <c r="C281" s="40"/>
      <c r="D281" s="39" t="s">
        <v>2</v>
      </c>
      <c r="E281" s="69"/>
      <c r="F281" s="21"/>
      <c r="G281" s="70"/>
      <c r="H281" s="10"/>
      <c r="I281" s="10"/>
      <c r="J281" s="70"/>
      <c r="K281" s="22"/>
      <c r="L281" s="70">
        <v>3</v>
      </c>
      <c r="M281" s="69"/>
      <c r="N281" s="69"/>
      <c r="O281" s="69"/>
      <c r="P281" s="22"/>
      <c r="R281" s="69"/>
      <c r="S281" s="69"/>
      <c r="T281" s="69"/>
      <c r="U281" s="66">
        <f t="shared" si="4"/>
        <v>3</v>
      </c>
      <c r="V281" s="36"/>
    </row>
    <row r="282" spans="2:22" ht="13.8" customHeight="1" x14ac:dyDescent="0.3">
      <c r="B282" s="48" t="s">
        <v>195</v>
      </c>
      <c r="C282" s="40"/>
      <c r="D282" s="39" t="s">
        <v>2</v>
      </c>
      <c r="E282" s="69"/>
      <c r="F282" s="21"/>
      <c r="G282" s="70"/>
      <c r="H282" s="10"/>
      <c r="I282" s="10"/>
      <c r="J282" s="70"/>
      <c r="K282" s="22"/>
      <c r="L282" s="70">
        <v>1</v>
      </c>
      <c r="M282" s="69"/>
      <c r="N282" s="69"/>
      <c r="O282" s="69"/>
      <c r="P282" s="22"/>
      <c r="R282" s="69"/>
      <c r="S282" s="69"/>
      <c r="T282" s="69"/>
      <c r="U282" s="66">
        <f t="shared" si="4"/>
        <v>1</v>
      </c>
      <c r="V282" s="36"/>
    </row>
    <row r="283" spans="2:22" ht="13.8" customHeight="1" x14ac:dyDescent="0.3">
      <c r="B283" s="48" t="s">
        <v>160</v>
      </c>
      <c r="C283" s="40"/>
      <c r="D283" s="39" t="s">
        <v>2</v>
      </c>
      <c r="E283" s="69"/>
      <c r="F283" s="21"/>
      <c r="G283" s="70"/>
      <c r="H283" s="10"/>
      <c r="I283" s="10"/>
      <c r="J283" s="70"/>
      <c r="K283" s="22"/>
      <c r="L283" s="70">
        <v>4</v>
      </c>
      <c r="M283" s="69"/>
      <c r="N283" s="69"/>
      <c r="O283" s="69"/>
      <c r="P283" s="22"/>
      <c r="R283" s="69"/>
      <c r="S283" s="69"/>
      <c r="T283" s="69"/>
      <c r="U283" s="66">
        <f t="shared" si="4"/>
        <v>4</v>
      </c>
      <c r="V283" s="36"/>
    </row>
    <row r="284" spans="2:22" ht="13.8" customHeight="1" x14ac:dyDescent="0.3">
      <c r="B284" s="48" t="s">
        <v>161</v>
      </c>
      <c r="C284" s="40"/>
      <c r="D284" s="39" t="s">
        <v>2</v>
      </c>
      <c r="E284" s="69"/>
      <c r="F284" s="21"/>
      <c r="G284" s="70"/>
      <c r="H284" s="10"/>
      <c r="I284" s="10"/>
      <c r="J284" s="70"/>
      <c r="K284" s="22"/>
      <c r="L284" s="70">
        <v>5</v>
      </c>
      <c r="M284" s="69"/>
      <c r="N284" s="69"/>
      <c r="O284" s="69"/>
      <c r="P284" s="22"/>
      <c r="R284" s="69"/>
      <c r="S284" s="69"/>
      <c r="T284" s="69"/>
      <c r="U284" s="66">
        <f t="shared" si="4"/>
        <v>5</v>
      </c>
      <c r="V284" s="36"/>
    </row>
    <row r="285" spans="2:22" ht="13.8" customHeight="1" x14ac:dyDescent="0.3">
      <c r="B285" s="47" t="s">
        <v>185</v>
      </c>
      <c r="C285" s="40"/>
      <c r="D285" s="39" t="s">
        <v>2</v>
      </c>
      <c r="E285" s="69"/>
      <c r="F285" s="21"/>
      <c r="G285" s="70"/>
      <c r="H285" s="10"/>
      <c r="I285" s="10"/>
      <c r="J285" s="70"/>
      <c r="K285" s="22"/>
      <c r="L285" s="70">
        <v>5</v>
      </c>
      <c r="M285" s="69"/>
      <c r="N285" s="69"/>
      <c r="O285" s="69"/>
      <c r="P285" s="22"/>
      <c r="R285" s="69"/>
      <c r="S285" s="69"/>
      <c r="T285" s="69"/>
      <c r="U285" s="66">
        <f t="shared" si="4"/>
        <v>5</v>
      </c>
      <c r="V285" s="36"/>
    </row>
    <row r="286" spans="2:22" ht="13.8" customHeight="1" x14ac:dyDescent="0.3">
      <c r="B286" s="47" t="s">
        <v>196</v>
      </c>
      <c r="C286" s="40"/>
      <c r="D286" s="39" t="s">
        <v>2</v>
      </c>
      <c r="E286" s="69"/>
      <c r="F286" s="21"/>
      <c r="G286" s="70"/>
      <c r="H286" s="10"/>
      <c r="I286" s="10"/>
      <c r="J286" s="70"/>
      <c r="K286" s="22"/>
      <c r="L286" s="70">
        <v>10</v>
      </c>
      <c r="M286" s="69"/>
      <c r="N286" s="69"/>
      <c r="O286" s="69"/>
      <c r="P286" s="22"/>
      <c r="R286" s="69"/>
      <c r="S286" s="69"/>
      <c r="T286" s="69"/>
      <c r="U286" s="66">
        <f t="shared" si="4"/>
        <v>10</v>
      </c>
      <c r="V286" s="36"/>
    </row>
    <row r="287" spans="2:22" ht="13.8" customHeight="1" x14ac:dyDescent="0.3">
      <c r="B287" s="47" t="s">
        <v>164</v>
      </c>
      <c r="C287" s="40"/>
      <c r="D287" s="39" t="s">
        <v>2</v>
      </c>
      <c r="E287" s="69"/>
      <c r="F287" s="21"/>
      <c r="G287" s="70"/>
      <c r="H287" s="10"/>
      <c r="I287" s="10"/>
      <c r="J287" s="70"/>
      <c r="K287" s="22"/>
      <c r="L287" s="70">
        <v>1</v>
      </c>
      <c r="M287" s="69"/>
      <c r="N287" s="69"/>
      <c r="O287" s="69"/>
      <c r="P287" s="22"/>
      <c r="R287" s="69"/>
      <c r="S287" s="69"/>
      <c r="T287" s="69"/>
      <c r="U287" s="66">
        <f t="shared" si="4"/>
        <v>1</v>
      </c>
      <c r="V287" s="36"/>
    </row>
    <row r="288" spans="2:22" ht="13.8" customHeight="1" x14ac:dyDescent="0.3">
      <c r="B288" s="47" t="s">
        <v>165</v>
      </c>
      <c r="C288" s="40"/>
      <c r="D288" s="39" t="s">
        <v>2</v>
      </c>
      <c r="E288" s="69"/>
      <c r="F288" s="21"/>
      <c r="G288" s="70"/>
      <c r="H288" s="10"/>
      <c r="I288" s="10"/>
      <c r="J288" s="70"/>
      <c r="K288" s="22"/>
      <c r="L288" s="70">
        <v>1</v>
      </c>
      <c r="M288" s="69"/>
      <c r="N288" s="69"/>
      <c r="O288" s="69"/>
      <c r="P288" s="22"/>
      <c r="R288" s="69"/>
      <c r="S288" s="69"/>
      <c r="T288" s="69"/>
      <c r="U288" s="66">
        <f t="shared" si="4"/>
        <v>1</v>
      </c>
      <c r="V288" s="36"/>
    </row>
    <row r="289" spans="2:22" ht="13.8" customHeight="1" x14ac:dyDescent="0.3">
      <c r="B289" s="47" t="s">
        <v>166</v>
      </c>
      <c r="C289" s="40"/>
      <c r="D289" s="39" t="s">
        <v>2</v>
      </c>
      <c r="E289" s="69"/>
      <c r="F289" s="21"/>
      <c r="G289" s="70"/>
      <c r="H289" s="10"/>
      <c r="I289" s="10"/>
      <c r="J289" s="70"/>
      <c r="K289" s="22"/>
      <c r="L289" s="70">
        <v>1</v>
      </c>
      <c r="M289" s="69"/>
      <c r="N289" s="69"/>
      <c r="O289" s="69"/>
      <c r="P289" s="22"/>
      <c r="R289" s="69"/>
      <c r="S289" s="69"/>
      <c r="T289" s="69"/>
      <c r="U289" s="66">
        <f t="shared" si="4"/>
        <v>1</v>
      </c>
      <c r="V289" s="36"/>
    </row>
    <row r="290" spans="2:22" ht="13.8" customHeight="1" x14ac:dyDescent="0.3">
      <c r="B290" s="49" t="s">
        <v>197</v>
      </c>
      <c r="C290" s="40"/>
      <c r="D290" s="39" t="s">
        <v>2</v>
      </c>
      <c r="E290" s="69"/>
      <c r="F290" s="21"/>
      <c r="G290" s="70"/>
      <c r="H290" s="10"/>
      <c r="I290" s="10"/>
      <c r="J290" s="70"/>
      <c r="K290" s="22"/>
      <c r="L290" s="70">
        <v>2</v>
      </c>
      <c r="M290" s="69"/>
      <c r="N290" s="69"/>
      <c r="O290" s="69"/>
      <c r="P290" s="22"/>
      <c r="R290" s="69"/>
      <c r="S290" s="69"/>
      <c r="T290" s="69"/>
      <c r="U290" s="66">
        <f t="shared" si="4"/>
        <v>2</v>
      </c>
      <c r="V290" s="36"/>
    </row>
    <row r="291" spans="2:22" ht="13.8" customHeight="1" x14ac:dyDescent="0.3">
      <c r="B291" s="49" t="s">
        <v>198</v>
      </c>
      <c r="C291" s="40"/>
      <c r="D291" s="39" t="s">
        <v>2</v>
      </c>
      <c r="E291" s="69"/>
      <c r="F291" s="21"/>
      <c r="G291" s="70"/>
      <c r="H291" s="10"/>
      <c r="I291" s="10"/>
      <c r="J291" s="70"/>
      <c r="K291" s="22"/>
      <c r="L291" s="70">
        <v>7</v>
      </c>
      <c r="M291" s="69"/>
      <c r="N291" s="69"/>
      <c r="O291" s="69"/>
      <c r="P291" s="22"/>
      <c r="R291" s="69"/>
      <c r="S291" s="69"/>
      <c r="T291" s="69"/>
      <c r="U291" s="66">
        <f t="shared" si="4"/>
        <v>7</v>
      </c>
      <c r="V291" s="36"/>
    </row>
    <row r="292" spans="2:22" ht="13.8" customHeight="1" x14ac:dyDescent="0.3">
      <c r="B292" s="60" t="s">
        <v>199</v>
      </c>
      <c r="C292" s="40"/>
      <c r="D292" s="39" t="s">
        <v>2</v>
      </c>
      <c r="E292" s="69"/>
      <c r="F292" s="21"/>
      <c r="G292" s="70"/>
      <c r="H292" s="10"/>
      <c r="I292" s="10"/>
      <c r="J292" s="70"/>
      <c r="K292" s="22"/>
      <c r="L292" s="61">
        <v>2</v>
      </c>
      <c r="M292" s="69"/>
      <c r="N292" s="69"/>
      <c r="O292" s="69"/>
      <c r="P292" s="22"/>
      <c r="R292" s="69"/>
      <c r="S292" s="69"/>
      <c r="T292" s="69"/>
      <c r="U292" s="66">
        <f t="shared" si="4"/>
        <v>2</v>
      </c>
      <c r="V292" s="36"/>
    </row>
    <row r="293" spans="2:22" ht="13.8" customHeight="1" x14ac:dyDescent="0.3">
      <c r="B293" s="60" t="s">
        <v>167</v>
      </c>
      <c r="C293" s="40"/>
      <c r="D293" s="39" t="s">
        <v>2</v>
      </c>
      <c r="E293" s="69"/>
      <c r="F293" s="21"/>
      <c r="G293" s="70"/>
      <c r="H293" s="11"/>
      <c r="I293" s="11"/>
      <c r="J293" s="69"/>
      <c r="K293" s="22"/>
      <c r="L293" s="61">
        <v>1</v>
      </c>
      <c r="M293" s="69"/>
      <c r="N293" s="69"/>
      <c r="O293" s="69"/>
      <c r="P293" s="22"/>
      <c r="R293" s="69"/>
      <c r="S293" s="69"/>
      <c r="T293" s="69"/>
      <c r="U293" s="66">
        <f t="shared" si="4"/>
        <v>1</v>
      </c>
      <c r="V293" s="36"/>
    </row>
    <row r="294" spans="2:22" ht="13.8" customHeight="1" x14ac:dyDescent="0.3">
      <c r="B294" s="60" t="s">
        <v>168</v>
      </c>
      <c r="C294" s="40"/>
      <c r="D294" s="39" t="s">
        <v>2</v>
      </c>
      <c r="E294" s="69"/>
      <c r="F294" s="21"/>
      <c r="G294" s="70"/>
      <c r="H294" s="11"/>
      <c r="I294" s="11"/>
      <c r="J294" s="69"/>
      <c r="K294" s="22"/>
      <c r="L294" s="61">
        <v>1</v>
      </c>
      <c r="M294" s="69"/>
      <c r="N294" s="69"/>
      <c r="O294" s="69"/>
      <c r="P294" s="22"/>
      <c r="R294" s="69"/>
      <c r="S294" s="69"/>
      <c r="T294" s="69"/>
      <c r="U294" s="66">
        <f t="shared" si="4"/>
        <v>1</v>
      </c>
      <c r="V294" s="36"/>
    </row>
    <row r="295" spans="2:22" ht="13.8" customHeight="1" thickBot="1" x14ac:dyDescent="0.35">
      <c r="B295" s="101" t="s">
        <v>200</v>
      </c>
      <c r="C295" s="93"/>
      <c r="D295" s="39" t="s">
        <v>2</v>
      </c>
      <c r="E295" s="99"/>
      <c r="F295" s="95"/>
      <c r="G295" s="113"/>
      <c r="H295" s="97"/>
      <c r="I295" s="97"/>
      <c r="J295" s="99"/>
      <c r="K295" s="96"/>
      <c r="L295" s="98">
        <v>1</v>
      </c>
      <c r="M295" s="99"/>
      <c r="N295" s="99"/>
      <c r="O295" s="99"/>
      <c r="P295" s="96"/>
      <c r="Q295" s="98"/>
      <c r="R295" s="99"/>
      <c r="S295" s="99"/>
      <c r="T295" s="99"/>
      <c r="U295" s="65">
        <f t="shared" si="4"/>
        <v>1</v>
      </c>
      <c r="V295" s="36"/>
    </row>
    <row r="296" spans="2:22" ht="13.8" customHeight="1" x14ac:dyDescent="0.3">
      <c r="B296" s="100" t="s">
        <v>220</v>
      </c>
      <c r="C296" s="84"/>
      <c r="D296" s="85"/>
      <c r="E296" s="90"/>
      <c r="F296" s="86"/>
      <c r="G296" s="104"/>
      <c r="H296" s="88"/>
      <c r="I296" s="88"/>
      <c r="J296" s="90"/>
      <c r="K296" s="87"/>
      <c r="L296" s="89"/>
      <c r="M296" s="90"/>
      <c r="N296" s="90"/>
      <c r="O296" s="90"/>
      <c r="P296" s="87"/>
      <c r="Q296" s="89"/>
      <c r="R296" s="90"/>
      <c r="S296" s="90"/>
      <c r="T296" s="90"/>
      <c r="U296" s="123"/>
      <c r="V296" s="36"/>
    </row>
    <row r="297" spans="2:22" ht="13.8" customHeight="1" x14ac:dyDescent="0.3">
      <c r="B297" s="63" t="s">
        <v>212</v>
      </c>
      <c r="C297" s="40"/>
      <c r="D297" s="39" t="s">
        <v>152</v>
      </c>
      <c r="E297" s="69"/>
      <c r="F297" s="21"/>
      <c r="G297" s="70"/>
      <c r="H297" s="11"/>
      <c r="I297" s="11"/>
      <c r="J297" s="69"/>
      <c r="K297" s="22"/>
      <c r="M297" s="61">
        <v>2</v>
      </c>
      <c r="N297" s="61">
        <v>5</v>
      </c>
      <c r="O297" s="61">
        <v>1</v>
      </c>
      <c r="P297" s="22"/>
      <c r="R297" s="69"/>
      <c r="S297" s="69"/>
      <c r="T297" s="69"/>
      <c r="U297" s="66">
        <f t="shared" si="4"/>
        <v>8</v>
      </c>
      <c r="V297" s="36"/>
    </row>
    <row r="298" spans="2:22" ht="13.8" customHeight="1" x14ac:dyDescent="0.3">
      <c r="B298" s="63" t="s">
        <v>213</v>
      </c>
      <c r="C298" s="40"/>
      <c r="D298" s="39" t="s">
        <v>2</v>
      </c>
      <c r="E298" s="69"/>
      <c r="F298" s="21"/>
      <c r="G298" s="70"/>
      <c r="H298" s="11"/>
      <c r="I298" s="11"/>
      <c r="J298" s="69"/>
      <c r="K298" s="22"/>
      <c r="M298" s="61">
        <v>2</v>
      </c>
      <c r="N298" s="61">
        <v>2</v>
      </c>
      <c r="O298" s="61">
        <v>2</v>
      </c>
      <c r="P298" s="22"/>
      <c r="R298" s="69"/>
      <c r="S298" s="69"/>
      <c r="T298" s="69"/>
      <c r="U298" s="66">
        <f t="shared" si="4"/>
        <v>6</v>
      </c>
      <c r="V298" s="36"/>
    </row>
    <row r="299" spans="2:22" ht="13.8" customHeight="1" x14ac:dyDescent="0.3">
      <c r="B299" s="63" t="s">
        <v>153</v>
      </c>
      <c r="C299" s="40"/>
      <c r="D299" s="39" t="s">
        <v>2</v>
      </c>
      <c r="E299" s="69"/>
      <c r="F299" s="21"/>
      <c r="G299" s="70"/>
      <c r="H299" s="11"/>
      <c r="I299" s="11"/>
      <c r="J299" s="69"/>
      <c r="K299" s="22"/>
      <c r="M299" s="61">
        <v>2</v>
      </c>
      <c r="N299" s="61">
        <v>2</v>
      </c>
      <c r="O299" s="61">
        <v>2</v>
      </c>
      <c r="P299" s="22"/>
      <c r="R299" s="69"/>
      <c r="S299" s="69"/>
      <c r="T299" s="69"/>
      <c r="U299" s="66">
        <f t="shared" si="4"/>
        <v>6</v>
      </c>
      <c r="V299" s="36"/>
    </row>
    <row r="300" spans="2:22" ht="13.8" customHeight="1" x14ac:dyDescent="0.3">
      <c r="B300" s="63" t="s">
        <v>154</v>
      </c>
      <c r="C300" s="40"/>
      <c r="D300" s="39" t="s">
        <v>2</v>
      </c>
      <c r="E300" s="69"/>
      <c r="F300" s="21"/>
      <c r="G300" s="70"/>
      <c r="H300" s="11"/>
      <c r="I300" s="11"/>
      <c r="J300" s="69"/>
      <c r="K300" s="22"/>
      <c r="M300" s="61">
        <v>1</v>
      </c>
      <c r="N300" s="61">
        <v>1</v>
      </c>
      <c r="O300" s="61">
        <v>1</v>
      </c>
      <c r="P300" s="22"/>
      <c r="R300" s="69"/>
      <c r="S300" s="69"/>
      <c r="T300" s="69"/>
      <c r="U300" s="66">
        <f t="shared" si="4"/>
        <v>3</v>
      </c>
      <c r="V300" s="36"/>
    </row>
    <row r="301" spans="2:22" ht="13.8" customHeight="1" x14ac:dyDescent="0.3">
      <c r="B301" s="63" t="s">
        <v>155</v>
      </c>
      <c r="C301" s="40"/>
      <c r="D301" s="39" t="s">
        <v>2</v>
      </c>
      <c r="E301" s="69"/>
      <c r="F301" s="21"/>
      <c r="G301" s="70"/>
      <c r="H301" s="11"/>
      <c r="I301" s="11"/>
      <c r="J301" s="69"/>
      <c r="K301" s="22"/>
      <c r="M301" s="61">
        <v>2</v>
      </c>
      <c r="N301" s="61">
        <v>2</v>
      </c>
      <c r="O301" s="61">
        <v>2</v>
      </c>
      <c r="P301" s="22"/>
      <c r="R301" s="69"/>
      <c r="S301" s="69"/>
      <c r="T301" s="69"/>
      <c r="U301" s="66">
        <f t="shared" si="4"/>
        <v>6</v>
      </c>
      <c r="V301" s="36"/>
    </row>
    <row r="302" spans="2:22" ht="13.8" customHeight="1" x14ac:dyDescent="0.3">
      <c r="B302" s="63" t="s">
        <v>156</v>
      </c>
      <c r="C302" s="40"/>
      <c r="D302" s="39" t="s">
        <v>2</v>
      </c>
      <c r="E302" s="69"/>
      <c r="F302" s="21"/>
      <c r="G302" s="70"/>
      <c r="H302" s="11"/>
      <c r="I302" s="11"/>
      <c r="J302" s="69"/>
      <c r="K302" s="22"/>
      <c r="M302" s="61">
        <v>4</v>
      </c>
      <c r="N302" s="61">
        <v>4</v>
      </c>
      <c r="O302" s="61">
        <v>4</v>
      </c>
      <c r="P302" s="22"/>
      <c r="R302" s="69"/>
      <c r="S302" s="69"/>
      <c r="T302" s="69"/>
      <c r="U302" s="66">
        <f t="shared" si="4"/>
        <v>12</v>
      </c>
      <c r="V302" s="36"/>
    </row>
    <row r="303" spans="2:22" ht="13.8" customHeight="1" x14ac:dyDescent="0.3">
      <c r="B303" s="63" t="s">
        <v>157</v>
      </c>
      <c r="C303" s="40"/>
      <c r="D303" s="39" t="s">
        <v>2</v>
      </c>
      <c r="E303" s="69"/>
      <c r="F303" s="21"/>
      <c r="G303" s="70"/>
      <c r="H303" s="11"/>
      <c r="I303" s="11"/>
      <c r="J303" s="69"/>
      <c r="K303" s="22"/>
      <c r="M303" s="61">
        <v>4</v>
      </c>
      <c r="N303" s="61">
        <v>4</v>
      </c>
      <c r="O303" s="61">
        <v>4</v>
      </c>
      <c r="P303" s="22"/>
      <c r="R303" s="69"/>
      <c r="S303" s="69"/>
      <c r="T303" s="69"/>
      <c r="U303" s="66">
        <f t="shared" si="4"/>
        <v>12</v>
      </c>
      <c r="V303" s="36"/>
    </row>
    <row r="304" spans="2:22" ht="13.8" customHeight="1" x14ac:dyDescent="0.3">
      <c r="B304" s="63" t="s">
        <v>158</v>
      </c>
      <c r="C304" s="40"/>
      <c r="D304" s="39" t="s">
        <v>2</v>
      </c>
      <c r="E304" s="69"/>
      <c r="F304" s="21"/>
      <c r="G304" s="70"/>
      <c r="H304" s="11"/>
      <c r="I304" s="11"/>
      <c r="J304" s="69"/>
      <c r="K304" s="22"/>
      <c r="M304" s="61">
        <v>1</v>
      </c>
      <c r="N304" s="61">
        <v>1</v>
      </c>
      <c r="O304" s="61">
        <v>1</v>
      </c>
      <c r="P304" s="22"/>
      <c r="R304" s="69"/>
      <c r="S304" s="69"/>
      <c r="T304" s="69"/>
      <c r="U304" s="66">
        <f t="shared" si="4"/>
        <v>3</v>
      </c>
      <c r="V304" s="36"/>
    </row>
    <row r="305" spans="1:22" ht="13.8" customHeight="1" x14ac:dyDescent="0.3">
      <c r="B305" s="63" t="s">
        <v>193</v>
      </c>
      <c r="C305" s="40"/>
      <c r="D305" s="39" t="s">
        <v>2</v>
      </c>
      <c r="E305" s="69"/>
      <c r="F305" s="21"/>
      <c r="G305" s="70"/>
      <c r="H305" s="11"/>
      <c r="I305" s="11"/>
      <c r="J305" s="69"/>
      <c r="K305" s="22"/>
      <c r="O305" s="61">
        <v>1</v>
      </c>
      <c r="P305" s="22"/>
      <c r="R305" s="69"/>
      <c r="S305" s="69"/>
      <c r="T305" s="69"/>
      <c r="U305" s="66">
        <f t="shared" si="4"/>
        <v>1</v>
      </c>
      <c r="V305" s="36"/>
    </row>
    <row r="306" spans="1:22" ht="13.8" customHeight="1" x14ac:dyDescent="0.3">
      <c r="B306" s="63" t="s">
        <v>159</v>
      </c>
      <c r="C306" s="40"/>
      <c r="D306" s="39" t="s">
        <v>2</v>
      </c>
      <c r="E306" s="69"/>
      <c r="F306" s="21"/>
      <c r="G306" s="70"/>
      <c r="H306" s="11"/>
      <c r="I306" s="11"/>
      <c r="J306" s="69"/>
      <c r="K306" s="22"/>
      <c r="M306" s="61">
        <v>6</v>
      </c>
      <c r="N306" s="61">
        <v>6</v>
      </c>
      <c r="O306" s="61">
        <v>5</v>
      </c>
      <c r="P306" s="22"/>
      <c r="R306" s="69"/>
      <c r="S306" s="69"/>
      <c r="T306" s="69"/>
      <c r="U306" s="66">
        <f t="shared" si="4"/>
        <v>17</v>
      </c>
      <c r="V306" s="36"/>
    </row>
    <row r="307" spans="1:22" ht="13.8" customHeight="1" x14ac:dyDescent="0.3">
      <c r="B307" s="63" t="s">
        <v>195</v>
      </c>
      <c r="C307" s="40"/>
      <c r="D307" s="39" t="s">
        <v>2</v>
      </c>
      <c r="E307" s="69"/>
      <c r="F307" s="21"/>
      <c r="G307" s="70"/>
      <c r="H307" s="11"/>
      <c r="I307" s="11"/>
      <c r="J307" s="69"/>
      <c r="K307" s="22"/>
      <c r="O307" s="61">
        <v>1</v>
      </c>
      <c r="P307" s="22"/>
      <c r="R307" s="69"/>
      <c r="S307" s="69"/>
      <c r="T307" s="69"/>
      <c r="U307" s="66">
        <f t="shared" si="4"/>
        <v>1</v>
      </c>
      <c r="V307" s="36"/>
    </row>
    <row r="308" spans="1:22" ht="13.8" customHeight="1" x14ac:dyDescent="0.3">
      <c r="B308" s="63" t="s">
        <v>160</v>
      </c>
      <c r="C308" s="40"/>
      <c r="D308" s="39" t="s">
        <v>2</v>
      </c>
      <c r="E308" s="69"/>
      <c r="F308" s="21"/>
      <c r="G308" s="70"/>
      <c r="H308" s="11"/>
      <c r="I308" s="11"/>
      <c r="J308" s="69"/>
      <c r="K308" s="22"/>
      <c r="M308" s="61">
        <v>6</v>
      </c>
      <c r="N308" s="61">
        <v>6</v>
      </c>
      <c r="O308" s="61">
        <v>5</v>
      </c>
      <c r="P308" s="22"/>
      <c r="R308" s="69"/>
      <c r="S308" s="69"/>
      <c r="T308" s="69"/>
      <c r="U308" s="66">
        <f t="shared" si="4"/>
        <v>17</v>
      </c>
      <c r="V308" s="36"/>
    </row>
    <row r="309" spans="1:22" ht="13.8" customHeight="1" x14ac:dyDescent="0.3">
      <c r="B309" s="63" t="s">
        <v>161</v>
      </c>
      <c r="C309" s="40"/>
      <c r="D309" s="39" t="s">
        <v>2</v>
      </c>
      <c r="E309" s="69"/>
      <c r="F309" s="21"/>
      <c r="G309" s="70"/>
      <c r="H309" s="11"/>
      <c r="I309" s="11"/>
      <c r="J309" s="69"/>
      <c r="K309" s="22"/>
      <c r="M309" s="61">
        <v>6</v>
      </c>
      <c r="N309" s="61">
        <v>6</v>
      </c>
      <c r="O309" s="61">
        <v>6</v>
      </c>
      <c r="P309" s="22"/>
      <c r="R309" s="69"/>
      <c r="S309" s="69"/>
      <c r="T309" s="69"/>
      <c r="U309" s="66">
        <f t="shared" si="4"/>
        <v>18</v>
      </c>
      <c r="V309" s="36"/>
    </row>
    <row r="310" spans="1:22" ht="13.8" customHeight="1" x14ac:dyDescent="0.3">
      <c r="B310" s="63" t="s">
        <v>185</v>
      </c>
      <c r="C310" s="40"/>
      <c r="D310" s="39" t="s">
        <v>2</v>
      </c>
      <c r="E310" s="69"/>
      <c r="F310" s="21"/>
      <c r="G310" s="70"/>
      <c r="H310" s="11"/>
      <c r="I310" s="11"/>
      <c r="J310" s="69"/>
      <c r="K310" s="22"/>
      <c r="M310" s="61">
        <v>6</v>
      </c>
      <c r="N310" s="61">
        <v>6</v>
      </c>
      <c r="O310" s="61">
        <v>6</v>
      </c>
      <c r="P310" s="22"/>
      <c r="R310" s="69"/>
      <c r="S310" s="69"/>
      <c r="T310" s="69"/>
      <c r="U310" s="66">
        <f t="shared" si="4"/>
        <v>18</v>
      </c>
      <c r="V310" s="36"/>
    </row>
    <row r="311" spans="1:22" ht="13.8" customHeight="1" x14ac:dyDescent="0.3">
      <c r="B311" s="63" t="s">
        <v>196</v>
      </c>
      <c r="C311" s="40"/>
      <c r="D311" s="39" t="s">
        <v>2</v>
      </c>
      <c r="E311" s="69"/>
      <c r="F311" s="21"/>
      <c r="G311" s="70"/>
      <c r="H311" s="11"/>
      <c r="I311" s="11"/>
      <c r="J311" s="69"/>
      <c r="K311" s="22"/>
      <c r="M311" s="61">
        <v>12</v>
      </c>
      <c r="N311" s="61">
        <v>12</v>
      </c>
      <c r="O311" s="61">
        <v>12</v>
      </c>
      <c r="P311" s="22"/>
      <c r="R311" s="69"/>
      <c r="S311" s="69"/>
      <c r="T311" s="69"/>
      <c r="U311" s="66">
        <f t="shared" si="4"/>
        <v>36</v>
      </c>
      <c r="V311" s="36"/>
    </row>
    <row r="312" spans="1:22" ht="13.8" customHeight="1" x14ac:dyDescent="0.3">
      <c r="B312" s="63" t="s">
        <v>164</v>
      </c>
      <c r="C312" s="40"/>
      <c r="D312" s="39" t="s">
        <v>2</v>
      </c>
      <c r="E312" s="69"/>
      <c r="F312" s="21"/>
      <c r="G312" s="70"/>
      <c r="H312" s="11"/>
      <c r="I312" s="11"/>
      <c r="J312" s="69"/>
      <c r="K312" s="22"/>
      <c r="M312" s="61">
        <v>1</v>
      </c>
      <c r="N312" s="61">
        <v>1</v>
      </c>
      <c r="O312" s="61">
        <v>1</v>
      </c>
      <c r="P312" s="22"/>
      <c r="R312" s="69"/>
      <c r="S312" s="69"/>
      <c r="T312" s="69"/>
      <c r="U312" s="66">
        <f t="shared" si="4"/>
        <v>3</v>
      </c>
      <c r="V312" s="36"/>
    </row>
    <row r="313" spans="1:22" ht="13.8" customHeight="1" x14ac:dyDescent="0.3">
      <c r="B313" s="63" t="s">
        <v>165</v>
      </c>
      <c r="C313" s="40"/>
      <c r="D313" s="39" t="s">
        <v>2</v>
      </c>
      <c r="E313" s="69"/>
      <c r="F313" s="21"/>
      <c r="G313" s="70"/>
      <c r="H313" s="11"/>
      <c r="I313" s="11"/>
      <c r="J313" s="69"/>
      <c r="K313" s="22"/>
      <c r="M313" s="61">
        <v>1</v>
      </c>
      <c r="N313" s="61">
        <v>1</v>
      </c>
      <c r="O313" s="61">
        <v>1</v>
      </c>
      <c r="P313" s="22"/>
      <c r="R313" s="69"/>
      <c r="S313" s="69"/>
      <c r="T313" s="69"/>
      <c r="U313" s="66">
        <f t="shared" si="4"/>
        <v>3</v>
      </c>
      <c r="V313" s="36"/>
    </row>
    <row r="314" spans="1:22" ht="13.8" customHeight="1" x14ac:dyDescent="0.3">
      <c r="B314" s="63" t="s">
        <v>166</v>
      </c>
      <c r="C314" s="40"/>
      <c r="D314" s="39" t="s">
        <v>2</v>
      </c>
      <c r="E314" s="69"/>
      <c r="F314" s="21"/>
      <c r="G314" s="70"/>
      <c r="H314" s="11"/>
      <c r="I314" s="11"/>
      <c r="J314" s="69"/>
      <c r="K314" s="22"/>
      <c r="M314" s="61">
        <v>1</v>
      </c>
      <c r="N314" s="61">
        <v>1</v>
      </c>
      <c r="O314" s="61">
        <v>1</v>
      </c>
      <c r="P314" s="22"/>
      <c r="R314" s="69"/>
      <c r="S314" s="69"/>
      <c r="T314" s="69"/>
      <c r="U314" s="66">
        <f t="shared" si="4"/>
        <v>3</v>
      </c>
      <c r="V314" s="36"/>
    </row>
    <row r="315" spans="1:22" ht="13.8" customHeight="1" x14ac:dyDescent="0.3">
      <c r="B315" s="63" t="s">
        <v>197</v>
      </c>
      <c r="C315" s="40"/>
      <c r="D315" s="39" t="s">
        <v>2</v>
      </c>
      <c r="E315" s="69"/>
      <c r="F315" s="21"/>
      <c r="G315" s="70"/>
      <c r="H315" s="11"/>
      <c r="I315" s="11"/>
      <c r="J315" s="69"/>
      <c r="K315" s="22"/>
      <c r="O315" s="61">
        <v>2</v>
      </c>
      <c r="P315" s="22"/>
      <c r="R315" s="69"/>
      <c r="S315" s="69"/>
      <c r="T315" s="69"/>
      <c r="U315" s="66">
        <f t="shared" si="4"/>
        <v>2</v>
      </c>
      <c r="V315" s="36"/>
    </row>
    <row r="316" spans="1:22" ht="13.8" customHeight="1" x14ac:dyDescent="0.3">
      <c r="B316" s="63" t="s">
        <v>198</v>
      </c>
      <c r="C316" s="40"/>
      <c r="D316" s="39" t="s">
        <v>2</v>
      </c>
      <c r="E316" s="69"/>
      <c r="F316" s="21"/>
      <c r="G316" s="70"/>
      <c r="H316" s="11"/>
      <c r="I316" s="11"/>
      <c r="J316" s="69"/>
      <c r="K316" s="22"/>
      <c r="M316" s="61">
        <v>12</v>
      </c>
      <c r="N316" s="61">
        <v>12</v>
      </c>
      <c r="O316" s="61">
        <v>10</v>
      </c>
      <c r="P316" s="22"/>
      <c r="R316" s="69"/>
      <c r="S316" s="69"/>
      <c r="T316" s="69"/>
      <c r="U316" s="66">
        <f t="shared" si="4"/>
        <v>34</v>
      </c>
      <c r="V316" s="36"/>
    </row>
    <row r="317" spans="1:22" ht="13.8" customHeight="1" x14ac:dyDescent="0.3">
      <c r="B317" s="63" t="s">
        <v>199</v>
      </c>
      <c r="C317" s="40"/>
      <c r="D317" s="39" t="s">
        <v>2</v>
      </c>
      <c r="E317" s="69"/>
      <c r="F317" s="21"/>
      <c r="G317" s="70"/>
      <c r="H317" s="11"/>
      <c r="I317" s="11"/>
      <c r="J317" s="69"/>
      <c r="K317" s="22"/>
      <c r="O317" s="61">
        <v>2</v>
      </c>
      <c r="P317" s="22"/>
      <c r="R317" s="69"/>
      <c r="S317" s="69"/>
      <c r="T317" s="69"/>
      <c r="U317" s="66">
        <f t="shared" si="4"/>
        <v>2</v>
      </c>
      <c r="V317" s="36"/>
    </row>
    <row r="318" spans="1:22" ht="13.8" customHeight="1" x14ac:dyDescent="0.3">
      <c r="B318" s="63" t="s">
        <v>167</v>
      </c>
      <c r="C318" s="40"/>
      <c r="D318" s="39" t="s">
        <v>2</v>
      </c>
      <c r="E318" s="69"/>
      <c r="F318" s="21"/>
      <c r="G318" s="70"/>
      <c r="H318" s="11"/>
      <c r="I318" s="11"/>
      <c r="J318" s="69"/>
      <c r="K318" s="22"/>
      <c r="M318" s="61">
        <v>1</v>
      </c>
      <c r="N318" s="61">
        <v>1</v>
      </c>
      <c r="O318" s="61">
        <v>1</v>
      </c>
      <c r="P318" s="22"/>
      <c r="R318" s="69"/>
      <c r="S318" s="69"/>
      <c r="T318" s="69"/>
      <c r="U318" s="66">
        <f t="shared" si="4"/>
        <v>3</v>
      </c>
      <c r="V318" s="36"/>
    </row>
    <row r="319" spans="1:22" ht="13.8" customHeight="1" x14ac:dyDescent="0.3">
      <c r="B319" s="63" t="s">
        <v>168</v>
      </c>
      <c r="C319" s="40"/>
      <c r="D319" s="39" t="s">
        <v>2</v>
      </c>
      <c r="E319" s="69"/>
      <c r="F319" s="21"/>
      <c r="G319" s="70"/>
      <c r="H319" s="11"/>
      <c r="I319" s="11"/>
      <c r="J319" s="69"/>
      <c r="K319" s="22"/>
      <c r="M319" s="61">
        <v>1</v>
      </c>
      <c r="N319" s="61">
        <v>1</v>
      </c>
      <c r="O319" s="61">
        <v>1</v>
      </c>
      <c r="P319" s="22"/>
      <c r="R319" s="69"/>
      <c r="S319" s="69"/>
      <c r="T319" s="69"/>
      <c r="U319" s="66">
        <f t="shared" si="4"/>
        <v>3</v>
      </c>
      <c r="V319" s="36"/>
    </row>
    <row r="320" spans="1:22" ht="13.8" customHeight="1" thickBot="1" x14ac:dyDescent="0.35">
      <c r="A320" s="91"/>
      <c r="B320" s="92" t="s">
        <v>214</v>
      </c>
      <c r="C320" s="93"/>
      <c r="D320" s="39" t="s">
        <v>2</v>
      </c>
      <c r="E320" s="99"/>
      <c r="F320" s="95"/>
      <c r="G320" s="113"/>
      <c r="H320" s="97"/>
      <c r="I320" s="97"/>
      <c r="J320" s="99"/>
      <c r="K320" s="96"/>
      <c r="L320" s="98"/>
      <c r="M320" s="98">
        <v>1</v>
      </c>
      <c r="N320" s="98">
        <v>1</v>
      </c>
      <c r="O320" s="98">
        <v>1</v>
      </c>
      <c r="P320" s="96"/>
      <c r="Q320" s="98"/>
      <c r="R320" s="99"/>
      <c r="S320" s="99"/>
      <c r="T320" s="99"/>
      <c r="U320" s="65">
        <f t="shared" si="4"/>
        <v>3</v>
      </c>
      <c r="V320" s="36"/>
    </row>
    <row r="321" spans="1:22" ht="17.399999999999999" x14ac:dyDescent="0.3">
      <c r="A321" s="82"/>
      <c r="B321" s="83" t="s">
        <v>170</v>
      </c>
      <c r="C321" s="84"/>
      <c r="D321" s="85"/>
      <c r="E321" s="90"/>
      <c r="F321" s="86"/>
      <c r="G321" s="104"/>
      <c r="H321" s="88"/>
      <c r="I321" s="88"/>
      <c r="J321" s="90"/>
      <c r="K321" s="87"/>
      <c r="L321" s="89"/>
      <c r="M321" s="90"/>
      <c r="N321" s="90"/>
      <c r="O321" s="90"/>
      <c r="P321" s="87"/>
      <c r="Q321" s="89"/>
      <c r="R321" s="90"/>
      <c r="S321" s="90"/>
      <c r="T321" s="90"/>
      <c r="U321" s="123"/>
      <c r="V321" s="36"/>
    </row>
    <row r="322" spans="1:22" ht="27.6" x14ac:dyDescent="0.3">
      <c r="B322" s="50" t="s">
        <v>171</v>
      </c>
      <c r="C322" s="40"/>
      <c r="D322" s="39" t="s">
        <v>2</v>
      </c>
      <c r="E322" s="69"/>
      <c r="F322" s="21"/>
      <c r="G322" s="70">
        <v>17</v>
      </c>
      <c r="H322" s="10">
        <v>40</v>
      </c>
      <c r="I322" s="10">
        <v>100</v>
      </c>
      <c r="J322" s="70">
        <v>20</v>
      </c>
      <c r="K322" s="22"/>
      <c r="L322" s="61">
        <v>14</v>
      </c>
      <c r="M322" s="61">
        <v>34</v>
      </c>
      <c r="N322" s="61">
        <v>95</v>
      </c>
      <c r="O322" s="61">
        <v>20</v>
      </c>
      <c r="P322" s="22"/>
      <c r="Q322" s="61">
        <v>17</v>
      </c>
      <c r="R322" s="61">
        <v>40</v>
      </c>
      <c r="S322" s="61">
        <v>100</v>
      </c>
      <c r="T322" s="61">
        <v>20</v>
      </c>
      <c r="U322" s="66">
        <f t="shared" si="4"/>
        <v>517</v>
      </c>
      <c r="V322" s="36"/>
    </row>
    <row r="323" spans="1:22" ht="27.6" x14ac:dyDescent="0.3">
      <c r="B323" s="50" t="s">
        <v>172</v>
      </c>
      <c r="C323" s="40"/>
      <c r="D323" s="39" t="s">
        <v>2</v>
      </c>
      <c r="E323" s="69"/>
      <c r="F323" s="21"/>
      <c r="G323" s="70">
        <v>34</v>
      </c>
      <c r="H323" s="10">
        <v>80</v>
      </c>
      <c r="I323" s="10">
        <v>200</v>
      </c>
      <c r="J323" s="70">
        <v>40</v>
      </c>
      <c r="K323" s="22"/>
      <c r="L323" s="61">
        <v>28</v>
      </c>
      <c r="M323" s="61">
        <v>68</v>
      </c>
      <c r="N323" s="61">
        <v>190</v>
      </c>
      <c r="O323" s="61">
        <v>40</v>
      </c>
      <c r="P323" s="22"/>
      <c r="Q323" s="61">
        <v>34</v>
      </c>
      <c r="R323" s="61">
        <v>80</v>
      </c>
      <c r="S323" s="61">
        <v>200</v>
      </c>
      <c r="T323" s="61">
        <v>40</v>
      </c>
      <c r="U323" s="66">
        <f t="shared" si="4"/>
        <v>1034</v>
      </c>
      <c r="V323" s="36"/>
    </row>
    <row r="324" spans="1:22" ht="17.399999999999999" x14ac:dyDescent="0.3">
      <c r="B324" s="50" t="s">
        <v>173</v>
      </c>
      <c r="C324" s="40"/>
      <c r="D324" s="39" t="s">
        <v>2</v>
      </c>
      <c r="E324" s="69"/>
      <c r="F324" s="21"/>
      <c r="G324" s="70">
        <v>34</v>
      </c>
      <c r="H324" s="10">
        <v>80</v>
      </c>
      <c r="I324" s="10">
        <v>200</v>
      </c>
      <c r="J324" s="70">
        <v>40</v>
      </c>
      <c r="K324" s="22"/>
      <c r="L324" s="61">
        <v>28</v>
      </c>
      <c r="M324" s="61">
        <v>68</v>
      </c>
      <c r="N324" s="61">
        <v>190</v>
      </c>
      <c r="O324" s="61">
        <v>40</v>
      </c>
      <c r="P324" s="22"/>
      <c r="Q324" s="61">
        <v>34</v>
      </c>
      <c r="R324" s="61">
        <v>80</v>
      </c>
      <c r="S324" s="61">
        <v>200</v>
      </c>
      <c r="T324" s="61">
        <v>40</v>
      </c>
      <c r="U324" s="66">
        <f t="shared" si="4"/>
        <v>1034</v>
      </c>
      <c r="V324" s="36"/>
    </row>
    <row r="325" spans="1:22" ht="17.399999999999999" x14ac:dyDescent="0.3">
      <c r="B325" s="50" t="s">
        <v>174</v>
      </c>
      <c r="C325" s="40"/>
      <c r="D325" s="39" t="s">
        <v>2</v>
      </c>
      <c r="E325" s="69"/>
      <c r="F325" s="21"/>
      <c r="G325" s="70">
        <v>8</v>
      </c>
      <c r="H325" s="10">
        <v>18</v>
      </c>
      <c r="I325" s="10">
        <v>45</v>
      </c>
      <c r="J325" s="70">
        <v>9</v>
      </c>
      <c r="K325" s="22"/>
      <c r="L325" s="61">
        <v>3</v>
      </c>
      <c r="M325" s="61">
        <v>12</v>
      </c>
      <c r="N325" s="61">
        <v>30</v>
      </c>
      <c r="O325" s="61">
        <v>5</v>
      </c>
      <c r="P325" s="22"/>
      <c r="Q325" s="61">
        <v>8</v>
      </c>
      <c r="R325" s="61">
        <v>18</v>
      </c>
      <c r="S325" s="61">
        <v>45</v>
      </c>
      <c r="T325" s="61">
        <v>9</v>
      </c>
      <c r="U325" s="66">
        <f t="shared" si="4"/>
        <v>210</v>
      </c>
      <c r="V325" s="36"/>
    </row>
    <row r="326" spans="1:22" ht="17.399999999999999" x14ac:dyDescent="0.3">
      <c r="B326" s="63" t="s">
        <v>201</v>
      </c>
      <c r="C326" s="40"/>
      <c r="D326" s="39" t="s">
        <v>2</v>
      </c>
      <c r="E326" s="69"/>
      <c r="F326" s="21"/>
      <c r="G326" s="70"/>
      <c r="H326" s="10"/>
      <c r="I326" s="10"/>
      <c r="J326" s="70"/>
      <c r="K326" s="22"/>
      <c r="L326" s="61">
        <v>1</v>
      </c>
      <c r="M326" s="69"/>
      <c r="N326" s="69"/>
      <c r="O326" s="69"/>
      <c r="P326" s="22"/>
      <c r="R326" s="69"/>
      <c r="S326" s="69"/>
      <c r="T326" s="69"/>
      <c r="U326" s="66">
        <f t="shared" si="4"/>
        <v>1</v>
      </c>
      <c r="V326" s="36"/>
    </row>
    <row r="327" spans="1:22" ht="17.399999999999999" x14ac:dyDescent="0.3">
      <c r="B327" s="63" t="s">
        <v>202</v>
      </c>
      <c r="C327" s="40"/>
      <c r="D327" s="39" t="s">
        <v>2</v>
      </c>
      <c r="E327" s="69"/>
      <c r="F327" s="21"/>
      <c r="G327" s="70"/>
      <c r="H327" s="10"/>
      <c r="I327" s="10"/>
      <c r="J327" s="70"/>
      <c r="K327" s="22"/>
      <c r="L327" s="61">
        <v>1</v>
      </c>
      <c r="M327" s="69"/>
      <c r="N327" s="69"/>
      <c r="O327" s="69">
        <v>1</v>
      </c>
      <c r="P327" s="22"/>
      <c r="R327" s="69"/>
      <c r="S327" s="69"/>
      <c r="T327" s="69"/>
      <c r="U327" s="66">
        <f t="shared" si="4"/>
        <v>2</v>
      </c>
      <c r="V327" s="36"/>
    </row>
    <row r="328" spans="1:22" ht="17.399999999999999" x14ac:dyDescent="0.3">
      <c r="B328" s="50" t="s">
        <v>175</v>
      </c>
      <c r="C328" s="40"/>
      <c r="D328" s="39" t="s">
        <v>2</v>
      </c>
      <c r="E328" s="69"/>
      <c r="F328" s="21"/>
      <c r="G328" s="70">
        <v>8</v>
      </c>
      <c r="H328" s="10">
        <v>18</v>
      </c>
      <c r="I328" s="10">
        <v>45</v>
      </c>
      <c r="J328" s="70">
        <v>9</v>
      </c>
      <c r="K328" s="22"/>
      <c r="L328" s="61">
        <v>3</v>
      </c>
      <c r="M328" s="61">
        <v>12</v>
      </c>
      <c r="N328" s="69">
        <v>30</v>
      </c>
      <c r="O328" s="69">
        <v>5</v>
      </c>
      <c r="P328" s="22"/>
      <c r="Q328" s="61">
        <v>8</v>
      </c>
      <c r="R328" s="69">
        <v>18</v>
      </c>
      <c r="S328" s="61">
        <v>45</v>
      </c>
      <c r="T328" s="69">
        <v>9</v>
      </c>
      <c r="U328" s="66">
        <f t="shared" si="4"/>
        <v>210</v>
      </c>
      <c r="V328" s="36"/>
    </row>
    <row r="329" spans="1:22" ht="17.399999999999999" x14ac:dyDescent="0.3">
      <c r="B329" s="63" t="s">
        <v>203</v>
      </c>
      <c r="C329" s="40"/>
      <c r="D329" s="39" t="s">
        <v>2</v>
      </c>
      <c r="E329" s="69"/>
      <c r="F329" s="21"/>
      <c r="G329" s="70"/>
      <c r="H329" s="10"/>
      <c r="I329" s="10"/>
      <c r="J329" s="70"/>
      <c r="K329" s="22"/>
      <c r="L329" s="61">
        <v>1</v>
      </c>
      <c r="M329" s="69"/>
      <c r="N329" s="69"/>
      <c r="O329" s="69"/>
      <c r="P329" s="22"/>
      <c r="R329" s="69"/>
      <c r="S329" s="69"/>
      <c r="T329" s="69"/>
      <c r="U329" s="66">
        <f t="shared" ref="U329:U345" si="5">SUM(E329:T329)</f>
        <v>1</v>
      </c>
      <c r="V329" s="36"/>
    </row>
    <row r="330" spans="1:22" ht="17.399999999999999" x14ac:dyDescent="0.3">
      <c r="B330" s="63" t="s">
        <v>204</v>
      </c>
      <c r="C330" s="40"/>
      <c r="D330" s="39" t="s">
        <v>2</v>
      </c>
      <c r="E330" s="69"/>
      <c r="F330" s="21"/>
      <c r="G330" s="70"/>
      <c r="H330" s="10"/>
      <c r="I330" s="10"/>
      <c r="J330" s="70"/>
      <c r="K330" s="22"/>
      <c r="L330" s="61">
        <v>1</v>
      </c>
      <c r="M330" s="69"/>
      <c r="N330" s="69"/>
      <c r="O330" s="61">
        <v>1</v>
      </c>
      <c r="P330" s="22"/>
      <c r="R330" s="69"/>
      <c r="S330" s="69"/>
      <c r="T330" s="69"/>
      <c r="U330" s="66">
        <f t="shared" si="5"/>
        <v>2</v>
      </c>
      <c r="V330" s="36"/>
    </row>
    <row r="331" spans="1:22" ht="17.399999999999999" x14ac:dyDescent="0.3">
      <c r="B331" s="50" t="s">
        <v>176</v>
      </c>
      <c r="C331" s="40"/>
      <c r="D331" s="39" t="s">
        <v>2</v>
      </c>
      <c r="E331" s="69"/>
      <c r="F331" s="21"/>
      <c r="G331" s="70">
        <v>18</v>
      </c>
      <c r="H331" s="10">
        <v>44</v>
      </c>
      <c r="I331" s="10">
        <v>110</v>
      </c>
      <c r="J331" s="70">
        <v>22</v>
      </c>
      <c r="K331" s="22"/>
      <c r="L331" s="61">
        <v>12</v>
      </c>
      <c r="M331" s="69">
        <v>44</v>
      </c>
      <c r="N331" s="69">
        <v>130</v>
      </c>
      <c r="O331" s="61">
        <v>24</v>
      </c>
      <c r="P331" s="22"/>
      <c r="Q331" s="61">
        <v>18</v>
      </c>
      <c r="R331" s="69">
        <v>44</v>
      </c>
      <c r="S331" s="61">
        <v>110</v>
      </c>
      <c r="T331" s="69">
        <v>22</v>
      </c>
      <c r="U331" s="66">
        <f t="shared" si="5"/>
        <v>598</v>
      </c>
      <c r="V331" s="36"/>
    </row>
    <row r="332" spans="1:22" ht="17.399999999999999" x14ac:dyDescent="0.3">
      <c r="B332" s="63" t="s">
        <v>205</v>
      </c>
      <c r="C332" s="40"/>
      <c r="D332" s="39" t="s">
        <v>2</v>
      </c>
      <c r="E332" s="69"/>
      <c r="F332" s="21"/>
      <c r="G332" s="70"/>
      <c r="H332" s="10"/>
      <c r="I332" s="10"/>
      <c r="J332" s="70"/>
      <c r="K332" s="22"/>
      <c r="L332" s="61">
        <v>2</v>
      </c>
      <c r="M332" s="69"/>
      <c r="N332" s="69"/>
      <c r="O332" s="69"/>
      <c r="P332" s="22"/>
      <c r="R332" s="69"/>
      <c r="S332" s="69"/>
      <c r="T332" s="69"/>
      <c r="U332" s="66">
        <f t="shared" si="5"/>
        <v>2</v>
      </c>
      <c r="V332" s="36"/>
    </row>
    <row r="333" spans="1:22" ht="17.399999999999999" x14ac:dyDescent="0.3">
      <c r="B333" s="63" t="s">
        <v>206</v>
      </c>
      <c r="C333" s="40"/>
      <c r="D333" s="39" t="s">
        <v>2</v>
      </c>
      <c r="E333" s="69"/>
      <c r="F333" s="21"/>
      <c r="G333" s="70"/>
      <c r="H333" s="10"/>
      <c r="I333" s="10"/>
      <c r="J333" s="70"/>
      <c r="K333" s="22"/>
      <c r="L333" s="61">
        <v>2</v>
      </c>
      <c r="M333" s="69"/>
      <c r="N333" s="69"/>
      <c r="O333" s="61">
        <v>2</v>
      </c>
      <c r="P333" s="22"/>
      <c r="R333" s="69"/>
      <c r="S333" s="69"/>
      <c r="T333" s="69"/>
      <c r="U333" s="66">
        <f t="shared" si="5"/>
        <v>4</v>
      </c>
      <c r="V333" s="36"/>
    </row>
    <row r="334" spans="1:22" ht="17.399999999999999" x14ac:dyDescent="0.3">
      <c r="B334" s="63" t="s">
        <v>207</v>
      </c>
      <c r="C334" s="40"/>
      <c r="D334" s="39" t="s">
        <v>2</v>
      </c>
      <c r="E334" s="69"/>
      <c r="F334" s="21"/>
      <c r="G334" s="70"/>
      <c r="H334" s="10"/>
      <c r="I334" s="10"/>
      <c r="J334" s="70"/>
      <c r="K334" s="22"/>
      <c r="L334" s="61">
        <v>2</v>
      </c>
      <c r="M334" s="69"/>
      <c r="N334" s="69"/>
      <c r="O334" s="61">
        <v>2</v>
      </c>
      <c r="P334" s="22"/>
      <c r="R334" s="69"/>
      <c r="S334" s="69"/>
      <c r="T334" s="69"/>
      <c r="U334" s="66">
        <f t="shared" si="5"/>
        <v>4</v>
      </c>
      <c r="V334" s="36"/>
    </row>
    <row r="335" spans="1:22" ht="17.399999999999999" x14ac:dyDescent="0.3">
      <c r="B335" s="50" t="s">
        <v>177</v>
      </c>
      <c r="C335" s="40"/>
      <c r="D335" s="39" t="s">
        <v>36</v>
      </c>
      <c r="E335" s="69"/>
      <c r="F335" s="21"/>
      <c r="G335" s="70">
        <v>400</v>
      </c>
      <c r="H335" s="10">
        <v>900</v>
      </c>
      <c r="I335" s="10">
        <v>2250</v>
      </c>
      <c r="J335" s="70">
        <v>450</v>
      </c>
      <c r="K335" s="22"/>
      <c r="L335" s="61">
        <v>294</v>
      </c>
      <c r="M335" s="69">
        <v>780</v>
      </c>
      <c r="N335" s="69">
        <v>2003</v>
      </c>
      <c r="O335" s="61">
        <v>385</v>
      </c>
      <c r="P335" s="22"/>
      <c r="Q335" s="61">
        <v>400</v>
      </c>
      <c r="R335" s="69">
        <v>900</v>
      </c>
      <c r="S335" s="69">
        <v>2250</v>
      </c>
      <c r="T335" s="69">
        <v>450</v>
      </c>
      <c r="U335" s="66">
        <f t="shared" si="5"/>
        <v>11462</v>
      </c>
      <c r="V335" s="36"/>
    </row>
    <row r="336" spans="1:22" ht="17.399999999999999" x14ac:dyDescent="0.3">
      <c r="B336" s="63" t="s">
        <v>208</v>
      </c>
      <c r="C336" s="40"/>
      <c r="D336" s="39" t="s">
        <v>36</v>
      </c>
      <c r="E336" s="69"/>
      <c r="F336" s="21"/>
      <c r="G336" s="70"/>
      <c r="H336" s="10"/>
      <c r="I336" s="10"/>
      <c r="J336" s="70"/>
      <c r="K336" s="22"/>
      <c r="L336" s="61">
        <v>30</v>
      </c>
      <c r="M336" s="69"/>
      <c r="N336" s="69"/>
      <c r="O336" s="61">
        <v>3</v>
      </c>
      <c r="P336" s="22"/>
      <c r="R336" s="69"/>
      <c r="S336" s="69"/>
      <c r="T336" s="69"/>
      <c r="U336" s="66">
        <f t="shared" si="5"/>
        <v>33</v>
      </c>
      <c r="V336" s="36"/>
    </row>
    <row r="337" spans="2:22" ht="17.399999999999999" x14ac:dyDescent="0.3">
      <c r="B337" s="63" t="s">
        <v>209</v>
      </c>
      <c r="C337" s="40"/>
      <c r="D337" s="39" t="s">
        <v>36</v>
      </c>
      <c r="E337" s="69"/>
      <c r="F337" s="21"/>
      <c r="G337" s="70"/>
      <c r="H337" s="10"/>
      <c r="I337" s="10"/>
      <c r="J337" s="70"/>
      <c r="K337" s="22"/>
      <c r="L337" s="61">
        <v>14</v>
      </c>
      <c r="M337" s="69"/>
      <c r="N337" s="69"/>
      <c r="O337" s="61">
        <v>14</v>
      </c>
      <c r="P337" s="22"/>
      <c r="R337" s="69"/>
      <c r="S337" s="69"/>
      <c r="T337" s="69"/>
      <c r="U337" s="66">
        <f t="shared" si="5"/>
        <v>28</v>
      </c>
      <c r="V337" s="36"/>
    </row>
    <row r="338" spans="2:22" ht="17.399999999999999" x14ac:dyDescent="0.3">
      <c r="B338" s="50" t="s">
        <v>120</v>
      </c>
      <c r="C338" s="40"/>
      <c r="D338" s="39" t="s">
        <v>36</v>
      </c>
      <c r="E338" s="69"/>
      <c r="F338" s="21"/>
      <c r="G338" s="70">
        <v>400</v>
      </c>
      <c r="H338" s="10">
        <v>900</v>
      </c>
      <c r="I338" s="10">
        <v>2250</v>
      </c>
      <c r="J338" s="70">
        <v>450</v>
      </c>
      <c r="K338" s="22"/>
      <c r="L338" s="61">
        <v>294</v>
      </c>
      <c r="M338" s="69">
        <v>780</v>
      </c>
      <c r="N338" s="69">
        <v>2003</v>
      </c>
      <c r="O338" s="61">
        <v>385</v>
      </c>
      <c r="P338" s="22"/>
      <c r="Q338" s="61">
        <v>400</v>
      </c>
      <c r="R338" s="69">
        <v>900</v>
      </c>
      <c r="S338" s="69">
        <v>2250</v>
      </c>
      <c r="T338" s="69">
        <v>450</v>
      </c>
      <c r="U338" s="66">
        <f t="shared" si="5"/>
        <v>11462</v>
      </c>
      <c r="V338" s="36"/>
    </row>
    <row r="339" spans="2:22" ht="17.399999999999999" x14ac:dyDescent="0.3">
      <c r="B339" s="63" t="s">
        <v>210</v>
      </c>
      <c r="C339" s="40"/>
      <c r="D339" s="39" t="s">
        <v>36</v>
      </c>
      <c r="E339" s="69"/>
      <c r="F339" s="21"/>
      <c r="G339" s="70"/>
      <c r="H339" s="10"/>
      <c r="I339" s="10"/>
      <c r="J339" s="70"/>
      <c r="K339" s="22"/>
      <c r="L339" s="61">
        <v>30</v>
      </c>
      <c r="M339" s="69"/>
      <c r="N339" s="69"/>
      <c r="O339" s="61">
        <v>3</v>
      </c>
      <c r="P339" s="22"/>
      <c r="R339" s="69"/>
      <c r="S339" s="69"/>
      <c r="T339" s="69"/>
      <c r="U339" s="66">
        <f t="shared" si="5"/>
        <v>33</v>
      </c>
      <c r="V339" s="36"/>
    </row>
    <row r="340" spans="2:22" ht="17.399999999999999" x14ac:dyDescent="0.3">
      <c r="B340" s="63" t="s">
        <v>211</v>
      </c>
      <c r="C340" s="40"/>
      <c r="D340" s="39" t="s">
        <v>36</v>
      </c>
      <c r="E340" s="69"/>
      <c r="F340" s="21"/>
      <c r="G340" s="70"/>
      <c r="H340" s="10"/>
      <c r="I340" s="10"/>
      <c r="J340" s="70"/>
      <c r="K340" s="22"/>
      <c r="L340" s="61">
        <v>14</v>
      </c>
      <c r="M340" s="69"/>
      <c r="N340" s="69"/>
      <c r="O340" s="61">
        <v>14</v>
      </c>
      <c r="P340" s="22"/>
      <c r="R340" s="69"/>
      <c r="S340" s="69"/>
      <c r="T340" s="69"/>
      <c r="U340" s="66">
        <f t="shared" si="5"/>
        <v>28</v>
      </c>
      <c r="V340" s="36"/>
    </row>
    <row r="341" spans="2:22" ht="17.399999999999999" x14ac:dyDescent="0.3">
      <c r="B341" s="50" t="s">
        <v>89</v>
      </c>
      <c r="C341" s="40"/>
      <c r="D341" s="39" t="s">
        <v>36</v>
      </c>
      <c r="E341" s="69"/>
      <c r="F341" s="21"/>
      <c r="G341" s="70">
        <v>1</v>
      </c>
      <c r="H341" s="10">
        <v>2</v>
      </c>
      <c r="I341" s="10">
        <v>5</v>
      </c>
      <c r="J341" s="70">
        <v>1</v>
      </c>
      <c r="K341" s="22"/>
      <c r="L341" s="61">
        <v>1</v>
      </c>
      <c r="M341" s="61">
        <v>2</v>
      </c>
      <c r="N341" s="69">
        <v>5</v>
      </c>
      <c r="O341" s="61">
        <v>1</v>
      </c>
      <c r="P341" s="22"/>
      <c r="Q341" s="61">
        <v>1</v>
      </c>
      <c r="R341" s="69">
        <v>2</v>
      </c>
      <c r="S341" s="69">
        <v>5</v>
      </c>
      <c r="T341" s="69">
        <v>1</v>
      </c>
      <c r="U341" s="66">
        <f t="shared" si="5"/>
        <v>27</v>
      </c>
      <c r="V341" s="36"/>
    </row>
    <row r="342" spans="2:22" ht="17.399999999999999" x14ac:dyDescent="0.3">
      <c r="B342" s="50" t="s">
        <v>101</v>
      </c>
      <c r="C342" s="40"/>
      <c r="D342" s="39" t="s">
        <v>36</v>
      </c>
      <c r="E342" s="69"/>
      <c r="F342" s="21"/>
      <c r="G342" s="70">
        <v>1</v>
      </c>
      <c r="H342" s="10">
        <v>2</v>
      </c>
      <c r="I342" s="10">
        <v>5</v>
      </c>
      <c r="J342" s="70">
        <v>1</v>
      </c>
      <c r="K342" s="22"/>
      <c r="L342" s="61">
        <v>1</v>
      </c>
      <c r="M342" s="61">
        <v>2</v>
      </c>
      <c r="N342" s="69">
        <v>5</v>
      </c>
      <c r="O342" s="61">
        <v>1</v>
      </c>
      <c r="P342" s="22"/>
      <c r="Q342" s="61">
        <v>1</v>
      </c>
      <c r="R342" s="69">
        <v>2</v>
      </c>
      <c r="S342" s="69">
        <v>5</v>
      </c>
      <c r="T342" s="69">
        <v>1</v>
      </c>
      <c r="U342" s="66">
        <f t="shared" si="5"/>
        <v>27</v>
      </c>
      <c r="V342" s="36"/>
    </row>
    <row r="343" spans="2:22" x14ac:dyDescent="0.3">
      <c r="B343" s="58" t="s">
        <v>225</v>
      </c>
      <c r="U343" s="66">
        <f t="shared" si="5"/>
        <v>0</v>
      </c>
    </row>
    <row r="344" spans="2:22" x14ac:dyDescent="0.3">
      <c r="B344" s="63" t="s">
        <v>226</v>
      </c>
      <c r="C344" s="59" t="s">
        <v>227</v>
      </c>
      <c r="D344" s="59" t="s">
        <v>2</v>
      </c>
      <c r="E344" s="61">
        <v>3</v>
      </c>
      <c r="U344" s="66">
        <f t="shared" si="5"/>
        <v>3</v>
      </c>
    </row>
    <row r="345" spans="2:22" x14ac:dyDescent="0.3">
      <c r="B345" s="63" t="s">
        <v>228</v>
      </c>
      <c r="C345" s="59" t="s">
        <v>227</v>
      </c>
      <c r="D345" s="59" t="s">
        <v>2</v>
      </c>
      <c r="E345" s="61">
        <v>6</v>
      </c>
      <c r="U345" s="66">
        <f t="shared" si="5"/>
        <v>6</v>
      </c>
    </row>
    <row r="346" spans="2:22" x14ac:dyDescent="0.3">
      <c r="B346" s="63" t="s">
        <v>229</v>
      </c>
      <c r="C346" s="59" t="s">
        <v>230</v>
      </c>
      <c r="D346" s="59" t="s">
        <v>2</v>
      </c>
      <c r="U346" s="61">
        <v>2</v>
      </c>
      <c r="V346" s="2" t="s">
        <v>231</v>
      </c>
    </row>
    <row r="347" spans="2:22" ht="27.6" x14ac:dyDescent="0.3">
      <c r="B347" s="64" t="s">
        <v>232</v>
      </c>
      <c r="C347" s="59" t="s">
        <v>233</v>
      </c>
      <c r="D347" s="59" t="s">
        <v>2</v>
      </c>
      <c r="G347" s="61">
        <v>3</v>
      </c>
      <c r="L347" s="61">
        <v>3</v>
      </c>
      <c r="Q347" s="61">
        <v>3</v>
      </c>
      <c r="U347" s="61">
        <f>SUM(E347:T347)</f>
        <v>9</v>
      </c>
    </row>
    <row r="348" spans="2:22" x14ac:dyDescent="0.3">
      <c r="B348" s="63" t="s">
        <v>226</v>
      </c>
      <c r="G348" s="61">
        <v>2</v>
      </c>
      <c r="L348" s="61">
        <v>2</v>
      </c>
      <c r="Q348" s="61">
        <v>2</v>
      </c>
      <c r="U348" s="61">
        <f t="shared" ref="U348:U350" si="6">SUM(E348:T348)</f>
        <v>6</v>
      </c>
    </row>
    <row r="349" spans="2:22" x14ac:dyDescent="0.3">
      <c r="B349" s="63" t="s">
        <v>234</v>
      </c>
      <c r="D349" s="59" t="s">
        <v>36</v>
      </c>
      <c r="G349" s="61">
        <v>2.1</v>
      </c>
      <c r="H349" s="61">
        <v>4.2</v>
      </c>
      <c r="I349" s="61">
        <v>10.5</v>
      </c>
      <c r="J349" s="61">
        <v>2.1</v>
      </c>
      <c r="K349" s="61"/>
      <c r="Q349" s="61">
        <v>2.1</v>
      </c>
      <c r="R349" s="61">
        <v>4.2</v>
      </c>
      <c r="S349" s="61">
        <v>10.5</v>
      </c>
      <c r="T349" s="61">
        <v>2.1</v>
      </c>
      <c r="U349" s="61">
        <f t="shared" si="6"/>
        <v>37.800000000000004</v>
      </c>
    </row>
    <row r="350" spans="2:22" x14ac:dyDescent="0.3">
      <c r="B350" s="63" t="s">
        <v>235</v>
      </c>
      <c r="C350" s="59" t="s">
        <v>236</v>
      </c>
      <c r="D350" s="59" t="s">
        <v>2</v>
      </c>
      <c r="J350" s="61">
        <v>17</v>
      </c>
      <c r="O350" s="61">
        <v>16</v>
      </c>
      <c r="T350" s="61">
        <v>19</v>
      </c>
      <c r="U350" s="61">
        <f t="shared" si="6"/>
        <v>52</v>
      </c>
    </row>
    <row r="351" spans="2:22" x14ac:dyDescent="0.3">
      <c r="B351" s="63"/>
    </row>
    <row r="352" spans="2:22" x14ac:dyDescent="0.3">
      <c r="B352" s="63"/>
    </row>
    <row r="353" spans="2:2" x14ac:dyDescent="0.3">
      <c r="B353" s="63"/>
    </row>
    <row r="354" spans="2:2" x14ac:dyDescent="0.3">
      <c r="B354" s="63"/>
    </row>
    <row r="355" spans="2:2" x14ac:dyDescent="0.3">
      <c r="B355" s="63"/>
    </row>
    <row r="356" spans="2:2" x14ac:dyDescent="0.3">
      <c r="B356" s="63"/>
    </row>
    <row r="357" spans="2:2" x14ac:dyDescent="0.3">
      <c r="B357" s="63"/>
    </row>
    <row r="358" spans="2:2" x14ac:dyDescent="0.3">
      <c r="B358" s="63"/>
    </row>
    <row r="359" spans="2:2" x14ac:dyDescent="0.3">
      <c r="B359" s="63"/>
    </row>
    <row r="360" spans="2:2" x14ac:dyDescent="0.3">
      <c r="B360" s="63"/>
    </row>
    <row r="361" spans="2:2" x14ac:dyDescent="0.3">
      <c r="B361" s="63"/>
    </row>
    <row r="362" spans="2:2" x14ac:dyDescent="0.3">
      <c r="B362" s="63"/>
    </row>
    <row r="363" spans="2:2" x14ac:dyDescent="0.3">
      <c r="B363" s="63"/>
    </row>
    <row r="364" spans="2:2" x14ac:dyDescent="0.3">
      <c r="B364" s="63"/>
    </row>
    <row r="365" spans="2:2" x14ac:dyDescent="0.3">
      <c r="B365" s="63"/>
    </row>
    <row r="366" spans="2:2" x14ac:dyDescent="0.3">
      <c r="B366" s="63"/>
    </row>
    <row r="367" spans="2:2" x14ac:dyDescent="0.3">
      <c r="B367" s="63"/>
    </row>
    <row r="368" spans="2:2" x14ac:dyDescent="0.3">
      <c r="B368" s="63"/>
    </row>
    <row r="369" spans="2:2" x14ac:dyDescent="0.3">
      <c r="B369" s="63"/>
    </row>
    <row r="370" spans="2:2" x14ac:dyDescent="0.3">
      <c r="B370" s="63"/>
    </row>
    <row r="371" spans="2:2" x14ac:dyDescent="0.3">
      <c r="B371" s="63"/>
    </row>
    <row r="372" spans="2:2" x14ac:dyDescent="0.3">
      <c r="B372" s="63"/>
    </row>
    <row r="373" spans="2:2" x14ac:dyDescent="0.3">
      <c r="B373" s="63"/>
    </row>
    <row r="374" spans="2:2" x14ac:dyDescent="0.3">
      <c r="B374" s="63"/>
    </row>
    <row r="375" spans="2:2" x14ac:dyDescent="0.3">
      <c r="B375" s="63"/>
    </row>
    <row r="376" spans="2:2" x14ac:dyDescent="0.3">
      <c r="B376" s="63"/>
    </row>
    <row r="377" spans="2:2" x14ac:dyDescent="0.3">
      <c r="B377" s="63"/>
    </row>
    <row r="378" spans="2:2" x14ac:dyDescent="0.3">
      <c r="B378" s="63"/>
    </row>
    <row r="379" spans="2:2" x14ac:dyDescent="0.3">
      <c r="B379" s="63"/>
    </row>
    <row r="380" spans="2:2" x14ac:dyDescent="0.3">
      <c r="B380" s="63"/>
    </row>
    <row r="381" spans="2:2" x14ac:dyDescent="0.3">
      <c r="B381" s="63"/>
    </row>
    <row r="382" spans="2:2" x14ac:dyDescent="0.3">
      <c r="B382" s="63"/>
    </row>
    <row r="383" spans="2:2" x14ac:dyDescent="0.3">
      <c r="B383" s="63"/>
    </row>
    <row r="384" spans="2:2" x14ac:dyDescent="0.3">
      <c r="B384" s="63"/>
    </row>
    <row r="385" spans="2:2" x14ac:dyDescent="0.3">
      <c r="B385" s="63"/>
    </row>
    <row r="386" spans="2:2" x14ac:dyDescent="0.3">
      <c r="B386" s="63"/>
    </row>
    <row r="387" spans="2:2" x14ac:dyDescent="0.3">
      <c r="B387" s="63"/>
    </row>
    <row r="388" spans="2:2" x14ac:dyDescent="0.3">
      <c r="B388" s="63"/>
    </row>
    <row r="389" spans="2:2" x14ac:dyDescent="0.3">
      <c r="B389" s="63"/>
    </row>
    <row r="390" spans="2:2" x14ac:dyDescent="0.3">
      <c r="B390" s="63"/>
    </row>
    <row r="391" spans="2:2" x14ac:dyDescent="0.3">
      <c r="B391" s="63"/>
    </row>
    <row r="392" spans="2:2" x14ac:dyDescent="0.3">
      <c r="B392" s="63"/>
    </row>
    <row r="393" spans="2:2" x14ac:dyDescent="0.3">
      <c r="B393" s="63"/>
    </row>
    <row r="394" spans="2:2" x14ac:dyDescent="0.3">
      <c r="B394" s="63"/>
    </row>
    <row r="395" spans="2:2" x14ac:dyDescent="0.3">
      <c r="B395" s="63"/>
    </row>
    <row r="396" spans="2:2" x14ac:dyDescent="0.3">
      <c r="B396" s="63"/>
    </row>
    <row r="397" spans="2:2" x14ac:dyDescent="0.3">
      <c r="B397" s="63"/>
    </row>
    <row r="398" spans="2:2" x14ac:dyDescent="0.3">
      <c r="B398" s="63"/>
    </row>
    <row r="399" spans="2:2" x14ac:dyDescent="0.3">
      <c r="B399" s="63"/>
    </row>
    <row r="400" spans="2:2" x14ac:dyDescent="0.3">
      <c r="B400" s="63"/>
    </row>
    <row r="401" spans="2:2" x14ac:dyDescent="0.3">
      <c r="B401" s="63"/>
    </row>
    <row r="402" spans="2:2" x14ac:dyDescent="0.3">
      <c r="B402" s="63"/>
    </row>
    <row r="403" spans="2:2" x14ac:dyDescent="0.3">
      <c r="B403" s="63"/>
    </row>
    <row r="404" spans="2:2" x14ac:dyDescent="0.3">
      <c r="B404" s="63"/>
    </row>
    <row r="405" spans="2:2" x14ac:dyDescent="0.3">
      <c r="B405" s="63"/>
    </row>
    <row r="406" spans="2:2" x14ac:dyDescent="0.3">
      <c r="B406" s="63"/>
    </row>
    <row r="407" spans="2:2" x14ac:dyDescent="0.3">
      <c r="B407" s="63"/>
    </row>
    <row r="408" spans="2:2" x14ac:dyDescent="0.3">
      <c r="B408" s="63"/>
    </row>
    <row r="409" spans="2:2" x14ac:dyDescent="0.3">
      <c r="B409" s="63"/>
    </row>
    <row r="410" spans="2:2" x14ac:dyDescent="0.3">
      <c r="B410" s="63"/>
    </row>
    <row r="411" spans="2:2" x14ac:dyDescent="0.3">
      <c r="B411" s="63"/>
    </row>
    <row r="412" spans="2:2" x14ac:dyDescent="0.3">
      <c r="B412" s="63"/>
    </row>
    <row r="413" spans="2:2" x14ac:dyDescent="0.3">
      <c r="B413" s="63"/>
    </row>
    <row r="414" spans="2:2" x14ac:dyDescent="0.3">
      <c r="B414" s="63"/>
    </row>
    <row r="415" spans="2:2" x14ac:dyDescent="0.3">
      <c r="B415" s="63"/>
    </row>
    <row r="416" spans="2:2" x14ac:dyDescent="0.3">
      <c r="B416" s="63"/>
    </row>
    <row r="417" spans="2:2" x14ac:dyDescent="0.3">
      <c r="B417" s="63"/>
    </row>
    <row r="418" spans="2:2" x14ac:dyDescent="0.3">
      <c r="B418" s="63"/>
    </row>
    <row r="419" spans="2:2" x14ac:dyDescent="0.3">
      <c r="B419" s="63"/>
    </row>
    <row r="420" spans="2:2" x14ac:dyDescent="0.3">
      <c r="B420" s="63"/>
    </row>
    <row r="421" spans="2:2" x14ac:dyDescent="0.3">
      <c r="B421" s="63"/>
    </row>
    <row r="422" spans="2:2" x14ac:dyDescent="0.3">
      <c r="B422" s="63"/>
    </row>
    <row r="423" spans="2:2" x14ac:dyDescent="0.3">
      <c r="B423" s="63"/>
    </row>
    <row r="424" spans="2:2" x14ac:dyDescent="0.3">
      <c r="B424" s="63"/>
    </row>
    <row r="425" spans="2:2" x14ac:dyDescent="0.3">
      <c r="B425" s="63"/>
    </row>
    <row r="426" spans="2:2" x14ac:dyDescent="0.3">
      <c r="B426" s="63"/>
    </row>
    <row r="427" spans="2:2" x14ac:dyDescent="0.3">
      <c r="B427" s="63"/>
    </row>
    <row r="428" spans="2:2" x14ac:dyDescent="0.3">
      <c r="B428" s="63"/>
    </row>
    <row r="429" spans="2:2" x14ac:dyDescent="0.3">
      <c r="B429" s="63"/>
    </row>
    <row r="430" spans="2:2" x14ac:dyDescent="0.3">
      <c r="B430" s="63"/>
    </row>
    <row r="431" spans="2:2" x14ac:dyDescent="0.3">
      <c r="B431" s="63"/>
    </row>
    <row r="432" spans="2:2" x14ac:dyDescent="0.3">
      <c r="B432" s="63"/>
    </row>
    <row r="433" spans="2:2" x14ac:dyDescent="0.3">
      <c r="B433" s="63"/>
    </row>
    <row r="434" spans="2:2" x14ac:dyDescent="0.3">
      <c r="B434" s="63"/>
    </row>
    <row r="435" spans="2:2" x14ac:dyDescent="0.3">
      <c r="B435" s="63"/>
    </row>
    <row r="436" spans="2:2" x14ac:dyDescent="0.3">
      <c r="B436" s="63"/>
    </row>
    <row r="437" spans="2:2" x14ac:dyDescent="0.3">
      <c r="B437" s="63"/>
    </row>
    <row r="438" spans="2:2" x14ac:dyDescent="0.3">
      <c r="B438" s="63"/>
    </row>
    <row r="439" spans="2:2" x14ac:dyDescent="0.3">
      <c r="B439" s="63"/>
    </row>
    <row r="440" spans="2:2" x14ac:dyDescent="0.3">
      <c r="B440" s="63"/>
    </row>
    <row r="441" spans="2:2" x14ac:dyDescent="0.3">
      <c r="B441" s="63"/>
    </row>
    <row r="442" spans="2:2" x14ac:dyDescent="0.3">
      <c r="B442" s="63"/>
    </row>
    <row r="443" spans="2:2" x14ac:dyDescent="0.3">
      <c r="B443" s="63"/>
    </row>
    <row r="444" spans="2:2" x14ac:dyDescent="0.3">
      <c r="B444" s="63"/>
    </row>
    <row r="445" spans="2:2" x14ac:dyDescent="0.3">
      <c r="B445" s="63"/>
    </row>
    <row r="446" spans="2:2" x14ac:dyDescent="0.3">
      <c r="B446" s="63"/>
    </row>
    <row r="447" spans="2:2" x14ac:dyDescent="0.3">
      <c r="B447" s="63"/>
    </row>
    <row r="448" spans="2:2" x14ac:dyDescent="0.3">
      <c r="B448" s="63"/>
    </row>
    <row r="449" spans="2:2" x14ac:dyDescent="0.3">
      <c r="B449" s="63"/>
    </row>
    <row r="450" spans="2:2" x14ac:dyDescent="0.3">
      <c r="B450" s="63"/>
    </row>
    <row r="451" spans="2:2" x14ac:dyDescent="0.3">
      <c r="B451" s="63"/>
    </row>
    <row r="452" spans="2:2" x14ac:dyDescent="0.3">
      <c r="B452" s="63"/>
    </row>
    <row r="453" spans="2:2" x14ac:dyDescent="0.3">
      <c r="B453" s="63"/>
    </row>
    <row r="454" spans="2:2" x14ac:dyDescent="0.3">
      <c r="B454" s="63"/>
    </row>
    <row r="455" spans="2:2" x14ac:dyDescent="0.3">
      <c r="B455" s="63"/>
    </row>
    <row r="456" spans="2:2" x14ac:dyDescent="0.3">
      <c r="B456" s="63"/>
    </row>
    <row r="457" spans="2:2" x14ac:dyDescent="0.3">
      <c r="B457" s="63"/>
    </row>
    <row r="458" spans="2:2" x14ac:dyDescent="0.3">
      <c r="B458" s="63"/>
    </row>
    <row r="459" spans="2:2" x14ac:dyDescent="0.3">
      <c r="B459" s="63"/>
    </row>
    <row r="460" spans="2:2" x14ac:dyDescent="0.3">
      <c r="B460" s="63"/>
    </row>
    <row r="461" spans="2:2" x14ac:dyDescent="0.3">
      <c r="B461" s="63"/>
    </row>
    <row r="462" spans="2:2" x14ac:dyDescent="0.3">
      <c r="B462" s="63"/>
    </row>
    <row r="463" spans="2:2" x14ac:dyDescent="0.3">
      <c r="B463" s="63"/>
    </row>
    <row r="464" spans="2:2" x14ac:dyDescent="0.3">
      <c r="B464" s="63"/>
    </row>
    <row r="465" spans="2:2" x14ac:dyDescent="0.3">
      <c r="B465" s="63"/>
    </row>
    <row r="466" spans="2:2" x14ac:dyDescent="0.3">
      <c r="B466" s="63"/>
    </row>
    <row r="467" spans="2:2" x14ac:dyDescent="0.3">
      <c r="B467" s="63"/>
    </row>
    <row r="468" spans="2:2" x14ac:dyDescent="0.3">
      <c r="B468" s="63"/>
    </row>
    <row r="469" spans="2:2" x14ac:dyDescent="0.3">
      <c r="B469" s="63"/>
    </row>
    <row r="470" spans="2:2" x14ac:dyDescent="0.3">
      <c r="B470" s="63"/>
    </row>
    <row r="471" spans="2:2" x14ac:dyDescent="0.3">
      <c r="B471" s="63"/>
    </row>
    <row r="472" spans="2:2" x14ac:dyDescent="0.3">
      <c r="B472" s="63"/>
    </row>
    <row r="473" spans="2:2" x14ac:dyDescent="0.3">
      <c r="B473" s="63"/>
    </row>
    <row r="474" spans="2:2" x14ac:dyDescent="0.3">
      <c r="B474" s="63"/>
    </row>
    <row r="475" spans="2:2" x14ac:dyDescent="0.3">
      <c r="B475" s="63"/>
    </row>
    <row r="476" spans="2:2" x14ac:dyDescent="0.3">
      <c r="B476" s="63"/>
    </row>
    <row r="477" spans="2:2" x14ac:dyDescent="0.3">
      <c r="B477" s="63"/>
    </row>
    <row r="478" spans="2:2" x14ac:dyDescent="0.3">
      <c r="B478" s="63"/>
    </row>
    <row r="479" spans="2:2" x14ac:dyDescent="0.3">
      <c r="B479" s="63"/>
    </row>
    <row r="480" spans="2:2" x14ac:dyDescent="0.3">
      <c r="B480" s="63"/>
    </row>
    <row r="481" spans="2:2" x14ac:dyDescent="0.3">
      <c r="B481" s="63"/>
    </row>
    <row r="482" spans="2:2" x14ac:dyDescent="0.3">
      <c r="B482" s="63"/>
    </row>
    <row r="483" spans="2:2" x14ac:dyDescent="0.3">
      <c r="B483" s="63"/>
    </row>
    <row r="484" spans="2:2" x14ac:dyDescent="0.3">
      <c r="B484" s="63"/>
    </row>
    <row r="485" spans="2:2" x14ac:dyDescent="0.3">
      <c r="B485" s="63"/>
    </row>
    <row r="486" spans="2:2" x14ac:dyDescent="0.3">
      <c r="B486" s="63"/>
    </row>
    <row r="487" spans="2:2" x14ac:dyDescent="0.3">
      <c r="B487" s="63"/>
    </row>
    <row r="488" spans="2:2" x14ac:dyDescent="0.3">
      <c r="B488" s="63"/>
    </row>
    <row r="489" spans="2:2" x14ac:dyDescent="0.3">
      <c r="B489" s="63"/>
    </row>
    <row r="490" spans="2:2" x14ac:dyDescent="0.3">
      <c r="B490" s="63"/>
    </row>
    <row r="491" spans="2:2" x14ac:dyDescent="0.3">
      <c r="B491" s="63"/>
    </row>
    <row r="492" spans="2:2" x14ac:dyDescent="0.3">
      <c r="B492" s="63"/>
    </row>
    <row r="493" spans="2:2" x14ac:dyDescent="0.3">
      <c r="B493" s="63"/>
    </row>
    <row r="494" spans="2:2" x14ac:dyDescent="0.3">
      <c r="B494" s="63"/>
    </row>
    <row r="495" spans="2:2" x14ac:dyDescent="0.3">
      <c r="B495" s="63"/>
    </row>
    <row r="496" spans="2:2" x14ac:dyDescent="0.3">
      <c r="B496" s="63"/>
    </row>
    <row r="497" spans="2:2" x14ac:dyDescent="0.3">
      <c r="B497" s="63"/>
    </row>
    <row r="498" spans="2:2" x14ac:dyDescent="0.3">
      <c r="B498" s="63"/>
    </row>
    <row r="499" spans="2:2" x14ac:dyDescent="0.3">
      <c r="B499" s="63"/>
    </row>
    <row r="500" spans="2:2" x14ac:dyDescent="0.3">
      <c r="B500" s="63"/>
    </row>
    <row r="501" spans="2:2" x14ac:dyDescent="0.3">
      <c r="B501" s="63"/>
    </row>
    <row r="502" spans="2:2" x14ac:dyDescent="0.3">
      <c r="B502" s="63"/>
    </row>
    <row r="503" spans="2:2" x14ac:dyDescent="0.3">
      <c r="B503" s="63"/>
    </row>
    <row r="504" spans="2:2" x14ac:dyDescent="0.3">
      <c r="B504" s="63"/>
    </row>
    <row r="505" spans="2:2" x14ac:dyDescent="0.3">
      <c r="B505" s="63"/>
    </row>
    <row r="506" spans="2:2" x14ac:dyDescent="0.3">
      <c r="B506" s="63"/>
    </row>
    <row r="507" spans="2:2" x14ac:dyDescent="0.3">
      <c r="B507" s="63"/>
    </row>
    <row r="508" spans="2:2" x14ac:dyDescent="0.3">
      <c r="B508" s="63"/>
    </row>
    <row r="509" spans="2:2" x14ac:dyDescent="0.3">
      <c r="B509" s="63"/>
    </row>
    <row r="510" spans="2:2" x14ac:dyDescent="0.3">
      <c r="B510" s="63"/>
    </row>
    <row r="511" spans="2:2" x14ac:dyDescent="0.3">
      <c r="B511" s="63"/>
    </row>
    <row r="512" spans="2:2" x14ac:dyDescent="0.3">
      <c r="B512" s="63"/>
    </row>
    <row r="513" spans="2:2" x14ac:dyDescent="0.3">
      <c r="B513" s="63"/>
    </row>
    <row r="514" spans="2:2" x14ac:dyDescent="0.3">
      <c r="B514" s="63"/>
    </row>
    <row r="515" spans="2:2" x14ac:dyDescent="0.3">
      <c r="B515" s="63"/>
    </row>
    <row r="516" spans="2:2" x14ac:dyDescent="0.3">
      <c r="B516" s="63"/>
    </row>
    <row r="517" spans="2:2" x14ac:dyDescent="0.3">
      <c r="B517" s="63"/>
    </row>
    <row r="518" spans="2:2" x14ac:dyDescent="0.3">
      <c r="B518" s="63"/>
    </row>
    <row r="519" spans="2:2" x14ac:dyDescent="0.3">
      <c r="B519" s="63"/>
    </row>
    <row r="520" spans="2:2" x14ac:dyDescent="0.3">
      <c r="B520" s="63"/>
    </row>
    <row r="521" spans="2:2" x14ac:dyDescent="0.3">
      <c r="B521" s="63"/>
    </row>
    <row r="522" spans="2:2" x14ac:dyDescent="0.3">
      <c r="B522" s="63"/>
    </row>
    <row r="523" spans="2:2" x14ac:dyDescent="0.3">
      <c r="B523" s="63"/>
    </row>
    <row r="524" spans="2:2" x14ac:dyDescent="0.3">
      <c r="B524" s="63"/>
    </row>
    <row r="525" spans="2:2" x14ac:dyDescent="0.3">
      <c r="B525" s="63"/>
    </row>
    <row r="526" spans="2:2" x14ac:dyDescent="0.3">
      <c r="B526" s="63"/>
    </row>
    <row r="527" spans="2:2" x14ac:dyDescent="0.3">
      <c r="B527" s="63"/>
    </row>
    <row r="528" spans="2:2" x14ac:dyDescent="0.3">
      <c r="B528" s="63"/>
    </row>
    <row r="529" spans="2:2" x14ac:dyDescent="0.3">
      <c r="B529" s="63"/>
    </row>
    <row r="530" spans="2:2" x14ac:dyDescent="0.3">
      <c r="B530" s="63"/>
    </row>
    <row r="531" spans="2:2" x14ac:dyDescent="0.3">
      <c r="B531" s="63"/>
    </row>
    <row r="532" spans="2:2" x14ac:dyDescent="0.3">
      <c r="B532" s="63"/>
    </row>
    <row r="533" spans="2:2" x14ac:dyDescent="0.3">
      <c r="B533" s="63"/>
    </row>
    <row r="534" spans="2:2" x14ac:dyDescent="0.3">
      <c r="B534" s="63"/>
    </row>
    <row r="535" spans="2:2" x14ac:dyDescent="0.3">
      <c r="B535" s="63"/>
    </row>
    <row r="536" spans="2:2" x14ac:dyDescent="0.3">
      <c r="B536" s="63"/>
    </row>
    <row r="537" spans="2:2" x14ac:dyDescent="0.3">
      <c r="B537" s="63"/>
    </row>
    <row r="538" spans="2:2" x14ac:dyDescent="0.3">
      <c r="B538" s="63"/>
    </row>
    <row r="539" spans="2:2" x14ac:dyDescent="0.3">
      <c r="B539" s="63"/>
    </row>
    <row r="540" spans="2:2" x14ac:dyDescent="0.3">
      <c r="B540" s="63"/>
    </row>
    <row r="541" spans="2:2" x14ac:dyDescent="0.3">
      <c r="B541" s="63"/>
    </row>
    <row r="542" spans="2:2" x14ac:dyDescent="0.3">
      <c r="B542" s="63"/>
    </row>
    <row r="543" spans="2:2" x14ac:dyDescent="0.3">
      <c r="B543" s="63"/>
    </row>
    <row r="544" spans="2:2" x14ac:dyDescent="0.3">
      <c r="B544" s="63"/>
    </row>
    <row r="545" spans="2:2" x14ac:dyDescent="0.3">
      <c r="B545" s="63"/>
    </row>
    <row r="546" spans="2:2" x14ac:dyDescent="0.3">
      <c r="B546" s="63"/>
    </row>
    <row r="547" spans="2:2" x14ac:dyDescent="0.3">
      <c r="B547" s="63"/>
    </row>
    <row r="548" spans="2:2" x14ac:dyDescent="0.3">
      <c r="B548" s="63"/>
    </row>
    <row r="549" spans="2:2" x14ac:dyDescent="0.3">
      <c r="B549" s="63"/>
    </row>
    <row r="550" spans="2:2" x14ac:dyDescent="0.3">
      <c r="B550" s="63"/>
    </row>
    <row r="551" spans="2:2" x14ac:dyDescent="0.3">
      <c r="B551" s="63"/>
    </row>
    <row r="552" spans="2:2" x14ac:dyDescent="0.3">
      <c r="B552" s="63"/>
    </row>
    <row r="553" spans="2:2" x14ac:dyDescent="0.3">
      <c r="B553" s="63"/>
    </row>
    <row r="554" spans="2:2" x14ac:dyDescent="0.3">
      <c r="B554" s="63"/>
    </row>
    <row r="555" spans="2:2" x14ac:dyDescent="0.3">
      <c r="B555" s="63"/>
    </row>
    <row r="556" spans="2:2" x14ac:dyDescent="0.3">
      <c r="B556" s="63"/>
    </row>
    <row r="557" spans="2:2" x14ac:dyDescent="0.3">
      <c r="B557" s="63"/>
    </row>
    <row r="558" spans="2:2" x14ac:dyDescent="0.3">
      <c r="B558" s="63"/>
    </row>
    <row r="559" spans="2:2" x14ac:dyDescent="0.3">
      <c r="B559" s="63"/>
    </row>
    <row r="560" spans="2:2" x14ac:dyDescent="0.3">
      <c r="B560" s="63"/>
    </row>
    <row r="561" spans="2:2" x14ac:dyDescent="0.3">
      <c r="B561" s="63"/>
    </row>
    <row r="562" spans="2:2" x14ac:dyDescent="0.3">
      <c r="B562" s="63"/>
    </row>
    <row r="563" spans="2:2" x14ac:dyDescent="0.3">
      <c r="B563" s="63"/>
    </row>
    <row r="564" spans="2:2" x14ac:dyDescent="0.3">
      <c r="B564" s="63"/>
    </row>
    <row r="565" spans="2:2" x14ac:dyDescent="0.3">
      <c r="B565" s="63"/>
    </row>
    <row r="566" spans="2:2" x14ac:dyDescent="0.3">
      <c r="B566" s="63"/>
    </row>
    <row r="567" spans="2:2" x14ac:dyDescent="0.3">
      <c r="B567" s="63"/>
    </row>
    <row r="568" spans="2:2" x14ac:dyDescent="0.3">
      <c r="B568" s="63"/>
    </row>
    <row r="569" spans="2:2" x14ac:dyDescent="0.3">
      <c r="B569" s="63"/>
    </row>
    <row r="570" spans="2:2" x14ac:dyDescent="0.3">
      <c r="B570" s="63"/>
    </row>
    <row r="571" spans="2:2" x14ac:dyDescent="0.3">
      <c r="B571" s="63"/>
    </row>
    <row r="572" spans="2:2" x14ac:dyDescent="0.3">
      <c r="B572" s="63"/>
    </row>
    <row r="573" spans="2:2" x14ac:dyDescent="0.3">
      <c r="B573" s="63"/>
    </row>
    <row r="574" spans="2:2" x14ac:dyDescent="0.3">
      <c r="B574" s="63"/>
    </row>
    <row r="575" spans="2:2" x14ac:dyDescent="0.3">
      <c r="B575" s="63"/>
    </row>
    <row r="576" spans="2:2" x14ac:dyDescent="0.3">
      <c r="B576" s="63"/>
    </row>
    <row r="577" spans="2:2" x14ac:dyDescent="0.3">
      <c r="B577" s="63"/>
    </row>
    <row r="578" spans="2:2" x14ac:dyDescent="0.3">
      <c r="B578" s="63"/>
    </row>
    <row r="579" spans="2:2" x14ac:dyDescent="0.3">
      <c r="B579" s="63"/>
    </row>
    <row r="580" spans="2:2" x14ac:dyDescent="0.3">
      <c r="B580" s="63"/>
    </row>
    <row r="581" spans="2:2" x14ac:dyDescent="0.3">
      <c r="B581" s="63"/>
    </row>
    <row r="582" spans="2:2" x14ac:dyDescent="0.3">
      <c r="B582" s="63"/>
    </row>
    <row r="583" spans="2:2" x14ac:dyDescent="0.3">
      <c r="B583" s="63"/>
    </row>
    <row r="584" spans="2:2" x14ac:dyDescent="0.3">
      <c r="B584" s="63"/>
    </row>
    <row r="585" spans="2:2" x14ac:dyDescent="0.3">
      <c r="B585" s="63"/>
    </row>
    <row r="586" spans="2:2" x14ac:dyDescent="0.3">
      <c r="B586" s="63"/>
    </row>
    <row r="587" spans="2:2" x14ac:dyDescent="0.3">
      <c r="B587" s="63"/>
    </row>
    <row r="588" spans="2:2" x14ac:dyDescent="0.3">
      <c r="B588" s="63"/>
    </row>
    <row r="589" spans="2:2" x14ac:dyDescent="0.3">
      <c r="B589" s="63"/>
    </row>
    <row r="590" spans="2:2" x14ac:dyDescent="0.3">
      <c r="B590" s="63"/>
    </row>
    <row r="591" spans="2:2" x14ac:dyDescent="0.3">
      <c r="B591" s="63"/>
    </row>
    <row r="592" spans="2:2" x14ac:dyDescent="0.3">
      <c r="B592" s="63"/>
    </row>
    <row r="593" spans="2:2" x14ac:dyDescent="0.3">
      <c r="B593" s="63"/>
    </row>
    <row r="594" spans="2:2" x14ac:dyDescent="0.3">
      <c r="B594" s="63"/>
    </row>
    <row r="595" spans="2:2" x14ac:dyDescent="0.3">
      <c r="B595" s="63"/>
    </row>
    <row r="596" spans="2:2" x14ac:dyDescent="0.3">
      <c r="B596" s="63"/>
    </row>
    <row r="597" spans="2:2" x14ac:dyDescent="0.3">
      <c r="B597" s="63"/>
    </row>
    <row r="598" spans="2:2" x14ac:dyDescent="0.3">
      <c r="B598" s="63"/>
    </row>
    <row r="599" spans="2:2" x14ac:dyDescent="0.3">
      <c r="B599" s="63"/>
    </row>
    <row r="600" spans="2:2" x14ac:dyDescent="0.3">
      <c r="B600" s="63"/>
    </row>
    <row r="601" spans="2:2" x14ac:dyDescent="0.3">
      <c r="B601" s="63"/>
    </row>
    <row r="602" spans="2:2" x14ac:dyDescent="0.3">
      <c r="B602" s="63"/>
    </row>
    <row r="603" spans="2:2" x14ac:dyDescent="0.3">
      <c r="B603" s="63"/>
    </row>
    <row r="604" spans="2:2" x14ac:dyDescent="0.3">
      <c r="B604" s="63"/>
    </row>
    <row r="605" spans="2:2" x14ac:dyDescent="0.3">
      <c r="B605" s="63"/>
    </row>
    <row r="606" spans="2:2" x14ac:dyDescent="0.3">
      <c r="B606" s="63"/>
    </row>
    <row r="607" spans="2:2" x14ac:dyDescent="0.3">
      <c r="B607" s="63"/>
    </row>
    <row r="608" spans="2:2" x14ac:dyDescent="0.3">
      <c r="B608" s="63"/>
    </row>
    <row r="609" spans="2:2" x14ac:dyDescent="0.3">
      <c r="B609" s="63"/>
    </row>
    <row r="610" spans="2:2" x14ac:dyDescent="0.3">
      <c r="B610" s="63"/>
    </row>
    <row r="611" spans="2:2" x14ac:dyDescent="0.3">
      <c r="B611" s="63"/>
    </row>
    <row r="612" spans="2:2" x14ac:dyDescent="0.3">
      <c r="B612" s="63"/>
    </row>
    <row r="613" spans="2:2" x14ac:dyDescent="0.3">
      <c r="B613" s="63"/>
    </row>
    <row r="614" spans="2:2" x14ac:dyDescent="0.3">
      <c r="B614" s="63"/>
    </row>
    <row r="615" spans="2:2" x14ac:dyDescent="0.3">
      <c r="B615" s="63"/>
    </row>
    <row r="616" spans="2:2" x14ac:dyDescent="0.3">
      <c r="B616" s="63"/>
    </row>
    <row r="617" spans="2:2" x14ac:dyDescent="0.3">
      <c r="B617" s="63"/>
    </row>
    <row r="618" spans="2:2" x14ac:dyDescent="0.3">
      <c r="B618" s="63"/>
    </row>
    <row r="619" spans="2:2" x14ac:dyDescent="0.3">
      <c r="B619" s="63"/>
    </row>
    <row r="620" spans="2:2" x14ac:dyDescent="0.3">
      <c r="B620" s="63"/>
    </row>
    <row r="621" spans="2:2" x14ac:dyDescent="0.3">
      <c r="B621" s="59"/>
    </row>
    <row r="622" spans="2:2" x14ac:dyDescent="0.3">
      <c r="B622" s="59"/>
    </row>
    <row r="623" spans="2:2" x14ac:dyDescent="0.3">
      <c r="B623" s="59"/>
    </row>
    <row r="624" spans="2:2" x14ac:dyDescent="0.3">
      <c r="B624" s="59"/>
    </row>
    <row r="625" spans="2:2" x14ac:dyDescent="0.3">
      <c r="B625" s="59"/>
    </row>
    <row r="626" spans="2:2" x14ac:dyDescent="0.3">
      <c r="B626" s="59"/>
    </row>
    <row r="627" spans="2:2" x14ac:dyDescent="0.3">
      <c r="B627" s="59"/>
    </row>
    <row r="628" spans="2:2" x14ac:dyDescent="0.3">
      <c r="B628" s="59"/>
    </row>
    <row r="629" spans="2:2" x14ac:dyDescent="0.3">
      <c r="B629" s="59"/>
    </row>
    <row r="630" spans="2:2" x14ac:dyDescent="0.3">
      <c r="B630" s="59"/>
    </row>
    <row r="631" spans="2:2" x14ac:dyDescent="0.3">
      <c r="B631" s="59"/>
    </row>
    <row r="632" spans="2:2" x14ac:dyDescent="0.3">
      <c r="B632" s="59"/>
    </row>
    <row r="633" spans="2:2" x14ac:dyDescent="0.3">
      <c r="B633" s="59"/>
    </row>
    <row r="634" spans="2:2" x14ac:dyDescent="0.3">
      <c r="B634" s="59"/>
    </row>
    <row r="635" spans="2:2" x14ac:dyDescent="0.3">
      <c r="B635" s="59"/>
    </row>
    <row r="636" spans="2:2" x14ac:dyDescent="0.3">
      <c r="B636" s="59"/>
    </row>
    <row r="637" spans="2:2" x14ac:dyDescent="0.3">
      <c r="B637" s="59"/>
    </row>
    <row r="638" spans="2:2" x14ac:dyDescent="0.3">
      <c r="B638" s="59"/>
    </row>
    <row r="639" spans="2:2" x14ac:dyDescent="0.3">
      <c r="B639" s="59"/>
    </row>
    <row r="640" spans="2:2" x14ac:dyDescent="0.3">
      <c r="B640" s="59"/>
    </row>
    <row r="641" spans="2:2" x14ac:dyDescent="0.3">
      <c r="B641" s="59"/>
    </row>
    <row r="642" spans="2:2" x14ac:dyDescent="0.3">
      <c r="B642" s="59"/>
    </row>
    <row r="643" spans="2:2" x14ac:dyDescent="0.3">
      <c r="B643" s="59"/>
    </row>
    <row r="644" spans="2:2" x14ac:dyDescent="0.3">
      <c r="B644" s="59"/>
    </row>
    <row r="645" spans="2:2" x14ac:dyDescent="0.3">
      <c r="B645" s="59"/>
    </row>
    <row r="646" spans="2:2" x14ac:dyDescent="0.3">
      <c r="B646" s="59"/>
    </row>
    <row r="647" spans="2:2" x14ac:dyDescent="0.3">
      <c r="B647" s="59"/>
    </row>
    <row r="648" spans="2:2" x14ac:dyDescent="0.3">
      <c r="B648" s="59"/>
    </row>
    <row r="649" spans="2:2" x14ac:dyDescent="0.3">
      <c r="B649" s="59"/>
    </row>
    <row r="650" spans="2:2" x14ac:dyDescent="0.3">
      <c r="B650" s="59"/>
    </row>
    <row r="651" spans="2:2" x14ac:dyDescent="0.3">
      <c r="B651" s="59"/>
    </row>
    <row r="652" spans="2:2" x14ac:dyDescent="0.3">
      <c r="B652" s="59"/>
    </row>
    <row r="653" spans="2:2" x14ac:dyDescent="0.3">
      <c r="B653" s="59"/>
    </row>
    <row r="654" spans="2:2" x14ac:dyDescent="0.3">
      <c r="B654" s="59"/>
    </row>
    <row r="655" spans="2:2" x14ac:dyDescent="0.3">
      <c r="B655" s="59"/>
    </row>
    <row r="656" spans="2:2" x14ac:dyDescent="0.3">
      <c r="B656" s="59"/>
    </row>
    <row r="657" spans="2:2" x14ac:dyDescent="0.3">
      <c r="B657" s="59"/>
    </row>
    <row r="658" spans="2:2" x14ac:dyDescent="0.3">
      <c r="B658" s="59"/>
    </row>
    <row r="659" spans="2:2" x14ac:dyDescent="0.3">
      <c r="B659" s="59"/>
    </row>
    <row r="660" spans="2:2" x14ac:dyDescent="0.3">
      <c r="B660" s="59"/>
    </row>
    <row r="661" spans="2:2" x14ac:dyDescent="0.3">
      <c r="B661" s="59"/>
    </row>
    <row r="662" spans="2:2" x14ac:dyDescent="0.3">
      <c r="B662" s="59"/>
    </row>
    <row r="663" spans="2:2" x14ac:dyDescent="0.3">
      <c r="B663" s="59"/>
    </row>
    <row r="664" spans="2:2" x14ac:dyDescent="0.3">
      <c r="B664" s="59"/>
    </row>
    <row r="665" spans="2:2" x14ac:dyDescent="0.3">
      <c r="B665" s="59"/>
    </row>
    <row r="666" spans="2:2" x14ac:dyDescent="0.3">
      <c r="B666" s="59"/>
    </row>
    <row r="667" spans="2:2" x14ac:dyDescent="0.3">
      <c r="B667" s="59"/>
    </row>
    <row r="668" spans="2:2" x14ac:dyDescent="0.3">
      <c r="B668" s="59"/>
    </row>
    <row r="669" spans="2:2" x14ac:dyDescent="0.3">
      <c r="B669" s="59"/>
    </row>
    <row r="670" spans="2:2" x14ac:dyDescent="0.3">
      <c r="B670" s="59"/>
    </row>
    <row r="671" spans="2:2" x14ac:dyDescent="0.3">
      <c r="B671" s="59"/>
    </row>
    <row r="672" spans="2:2" x14ac:dyDescent="0.3">
      <c r="B672" s="59"/>
    </row>
    <row r="673" spans="2:2" x14ac:dyDescent="0.3">
      <c r="B673" s="59"/>
    </row>
    <row r="674" spans="2:2" x14ac:dyDescent="0.3">
      <c r="B674" s="59"/>
    </row>
    <row r="675" spans="2:2" x14ac:dyDescent="0.3">
      <c r="B675" s="59"/>
    </row>
    <row r="676" spans="2:2" x14ac:dyDescent="0.3">
      <c r="B676" s="59"/>
    </row>
    <row r="677" spans="2:2" x14ac:dyDescent="0.3">
      <c r="B677" s="59"/>
    </row>
    <row r="678" spans="2:2" x14ac:dyDescent="0.3">
      <c r="B678" s="59"/>
    </row>
    <row r="679" spans="2:2" x14ac:dyDescent="0.3">
      <c r="B679" s="59"/>
    </row>
    <row r="680" spans="2:2" x14ac:dyDescent="0.3">
      <c r="B680" s="59"/>
    </row>
    <row r="681" spans="2:2" x14ac:dyDescent="0.3">
      <c r="B681" s="59"/>
    </row>
    <row r="682" spans="2:2" x14ac:dyDescent="0.3">
      <c r="B682" s="59"/>
    </row>
    <row r="683" spans="2:2" x14ac:dyDescent="0.3">
      <c r="B683" s="59"/>
    </row>
    <row r="684" spans="2:2" x14ac:dyDescent="0.3">
      <c r="B684" s="59"/>
    </row>
    <row r="685" spans="2:2" x14ac:dyDescent="0.3">
      <c r="B685" s="59"/>
    </row>
    <row r="686" spans="2:2" x14ac:dyDescent="0.3">
      <c r="B686" s="59"/>
    </row>
    <row r="687" spans="2:2" x14ac:dyDescent="0.3">
      <c r="B687" s="59"/>
    </row>
    <row r="688" spans="2:2" x14ac:dyDescent="0.3">
      <c r="B688" s="59"/>
    </row>
    <row r="689" spans="2:2" x14ac:dyDescent="0.3">
      <c r="B689" s="59"/>
    </row>
    <row r="690" spans="2:2" x14ac:dyDescent="0.3">
      <c r="B690" s="59"/>
    </row>
    <row r="691" spans="2:2" x14ac:dyDescent="0.3">
      <c r="B691" s="59"/>
    </row>
    <row r="692" spans="2:2" x14ac:dyDescent="0.3">
      <c r="B692" s="59"/>
    </row>
    <row r="693" spans="2:2" x14ac:dyDescent="0.3">
      <c r="B693" s="59"/>
    </row>
    <row r="694" spans="2:2" x14ac:dyDescent="0.3">
      <c r="B694" s="59"/>
    </row>
    <row r="695" spans="2:2" x14ac:dyDescent="0.3">
      <c r="B695" s="59"/>
    </row>
    <row r="696" spans="2:2" x14ac:dyDescent="0.3">
      <c r="B696" s="59"/>
    </row>
    <row r="697" spans="2:2" x14ac:dyDescent="0.3">
      <c r="B697" s="59"/>
    </row>
    <row r="698" spans="2:2" x14ac:dyDescent="0.3">
      <c r="B698" s="59"/>
    </row>
    <row r="699" spans="2:2" x14ac:dyDescent="0.3">
      <c r="B699" s="59"/>
    </row>
    <row r="700" spans="2:2" x14ac:dyDescent="0.3">
      <c r="B700" s="59"/>
    </row>
    <row r="701" spans="2:2" x14ac:dyDescent="0.3">
      <c r="B701" s="59"/>
    </row>
    <row r="702" spans="2:2" x14ac:dyDescent="0.3">
      <c r="B702" s="59"/>
    </row>
    <row r="703" spans="2:2" x14ac:dyDescent="0.3">
      <c r="B703" s="59"/>
    </row>
    <row r="704" spans="2:2" x14ac:dyDescent="0.3">
      <c r="B704" s="59"/>
    </row>
    <row r="705" spans="2:2" x14ac:dyDescent="0.3">
      <c r="B705" s="59"/>
    </row>
    <row r="706" spans="2:2" x14ac:dyDescent="0.3">
      <c r="B706" s="59"/>
    </row>
    <row r="707" spans="2:2" x14ac:dyDescent="0.3">
      <c r="B707" s="59"/>
    </row>
    <row r="708" spans="2:2" x14ac:dyDescent="0.3">
      <c r="B708" s="59"/>
    </row>
    <row r="709" spans="2:2" x14ac:dyDescent="0.3">
      <c r="B709" s="59"/>
    </row>
    <row r="710" spans="2:2" x14ac:dyDescent="0.3">
      <c r="B710" s="59"/>
    </row>
    <row r="711" spans="2:2" x14ac:dyDescent="0.3">
      <c r="B711" s="59"/>
    </row>
    <row r="712" spans="2:2" x14ac:dyDescent="0.3">
      <c r="B712" s="59"/>
    </row>
    <row r="713" spans="2:2" x14ac:dyDescent="0.3">
      <c r="B713" s="59"/>
    </row>
    <row r="714" spans="2:2" x14ac:dyDescent="0.3">
      <c r="B714" s="59"/>
    </row>
    <row r="715" spans="2:2" x14ac:dyDescent="0.3">
      <c r="B715" s="59"/>
    </row>
    <row r="716" spans="2:2" x14ac:dyDescent="0.3">
      <c r="B716" s="59"/>
    </row>
    <row r="717" spans="2:2" x14ac:dyDescent="0.3">
      <c r="B717" s="59"/>
    </row>
    <row r="718" spans="2:2" x14ac:dyDescent="0.3">
      <c r="B718" s="59"/>
    </row>
    <row r="719" spans="2:2" x14ac:dyDescent="0.3">
      <c r="B719" s="59"/>
    </row>
    <row r="720" spans="2:2" x14ac:dyDescent="0.3">
      <c r="B720" s="59"/>
    </row>
    <row r="721" spans="2:2" x14ac:dyDescent="0.3">
      <c r="B721" s="59"/>
    </row>
    <row r="722" spans="2:2" x14ac:dyDescent="0.3">
      <c r="B722" s="59"/>
    </row>
    <row r="723" spans="2:2" x14ac:dyDescent="0.3">
      <c r="B723" s="59"/>
    </row>
    <row r="724" spans="2:2" x14ac:dyDescent="0.3">
      <c r="B724" s="59"/>
    </row>
    <row r="725" spans="2:2" x14ac:dyDescent="0.3">
      <c r="B725" s="59"/>
    </row>
    <row r="726" spans="2:2" x14ac:dyDescent="0.3">
      <c r="B726" s="59"/>
    </row>
    <row r="727" spans="2:2" x14ac:dyDescent="0.3">
      <c r="B727" s="59"/>
    </row>
    <row r="728" spans="2:2" x14ac:dyDescent="0.3">
      <c r="B728" s="59"/>
    </row>
    <row r="729" spans="2:2" x14ac:dyDescent="0.3">
      <c r="B729" s="59"/>
    </row>
    <row r="730" spans="2:2" x14ac:dyDescent="0.3">
      <c r="B730" s="59"/>
    </row>
    <row r="731" spans="2:2" x14ac:dyDescent="0.3">
      <c r="B731" s="59"/>
    </row>
    <row r="732" spans="2:2" x14ac:dyDescent="0.3">
      <c r="B732" s="59"/>
    </row>
    <row r="733" spans="2:2" x14ac:dyDescent="0.3">
      <c r="B733" s="59"/>
    </row>
    <row r="734" spans="2:2" x14ac:dyDescent="0.3">
      <c r="B734" s="59"/>
    </row>
    <row r="735" spans="2:2" x14ac:dyDescent="0.3">
      <c r="B735" s="59"/>
    </row>
    <row r="736" spans="2:2" x14ac:dyDescent="0.3">
      <c r="B736" s="59"/>
    </row>
    <row r="737" spans="2:2" x14ac:dyDescent="0.3">
      <c r="B737" s="59"/>
    </row>
    <row r="738" spans="2:2" x14ac:dyDescent="0.3">
      <c r="B738" s="59"/>
    </row>
    <row r="739" spans="2:2" x14ac:dyDescent="0.3">
      <c r="B739" s="59"/>
    </row>
    <row r="740" spans="2:2" x14ac:dyDescent="0.3">
      <c r="B740" s="59"/>
    </row>
    <row r="741" spans="2:2" x14ac:dyDescent="0.3">
      <c r="B741" s="59"/>
    </row>
    <row r="742" spans="2:2" x14ac:dyDescent="0.3">
      <c r="B742" s="59"/>
    </row>
    <row r="743" spans="2:2" x14ac:dyDescent="0.3">
      <c r="B743" s="59"/>
    </row>
    <row r="744" spans="2:2" x14ac:dyDescent="0.3">
      <c r="B744" s="59"/>
    </row>
    <row r="745" spans="2:2" x14ac:dyDescent="0.3">
      <c r="B745" s="59"/>
    </row>
    <row r="746" spans="2:2" x14ac:dyDescent="0.3">
      <c r="B746" s="59"/>
    </row>
    <row r="747" spans="2:2" x14ac:dyDescent="0.3">
      <c r="B747" s="59"/>
    </row>
    <row r="748" spans="2:2" x14ac:dyDescent="0.3">
      <c r="B748" s="59"/>
    </row>
    <row r="749" spans="2:2" x14ac:dyDescent="0.3">
      <c r="B749" s="59"/>
    </row>
    <row r="750" spans="2:2" x14ac:dyDescent="0.3">
      <c r="B750" s="59"/>
    </row>
    <row r="751" spans="2:2" x14ac:dyDescent="0.3">
      <c r="B751" s="59"/>
    </row>
    <row r="752" spans="2:2" x14ac:dyDescent="0.3">
      <c r="B752" s="59"/>
    </row>
    <row r="753" spans="2:2" x14ac:dyDescent="0.3">
      <c r="B753" s="59"/>
    </row>
    <row r="754" spans="2:2" x14ac:dyDescent="0.3">
      <c r="B754" s="59"/>
    </row>
    <row r="755" spans="2:2" x14ac:dyDescent="0.3">
      <c r="B755" s="59"/>
    </row>
    <row r="756" spans="2:2" x14ac:dyDescent="0.3">
      <c r="B756" s="59"/>
    </row>
    <row r="757" spans="2:2" x14ac:dyDescent="0.3">
      <c r="B757" s="59"/>
    </row>
    <row r="758" spans="2:2" x14ac:dyDescent="0.3">
      <c r="B758" s="59"/>
    </row>
    <row r="759" spans="2:2" x14ac:dyDescent="0.3">
      <c r="B759" s="59"/>
    </row>
    <row r="760" spans="2:2" x14ac:dyDescent="0.3">
      <c r="B760" s="59"/>
    </row>
    <row r="761" spans="2:2" x14ac:dyDescent="0.3">
      <c r="B761" s="59"/>
    </row>
    <row r="762" spans="2:2" x14ac:dyDescent="0.3">
      <c r="B762" s="59"/>
    </row>
    <row r="763" spans="2:2" x14ac:dyDescent="0.3">
      <c r="B763" s="59"/>
    </row>
    <row r="764" spans="2:2" x14ac:dyDescent="0.3">
      <c r="B764" s="59"/>
    </row>
    <row r="765" spans="2:2" x14ac:dyDescent="0.3">
      <c r="B765" s="59"/>
    </row>
    <row r="766" spans="2:2" x14ac:dyDescent="0.3">
      <c r="B766" s="59"/>
    </row>
    <row r="767" spans="2:2" x14ac:dyDescent="0.3">
      <c r="B767" s="59"/>
    </row>
    <row r="768" spans="2:2" x14ac:dyDescent="0.3">
      <c r="B768" s="59"/>
    </row>
    <row r="769" spans="2:2" x14ac:dyDescent="0.3">
      <c r="B769" s="59"/>
    </row>
    <row r="770" spans="2:2" x14ac:dyDescent="0.3">
      <c r="B770" s="59"/>
    </row>
    <row r="771" spans="2:2" x14ac:dyDescent="0.3">
      <c r="B771" s="59"/>
    </row>
    <row r="772" spans="2:2" x14ac:dyDescent="0.3">
      <c r="B772" s="59"/>
    </row>
    <row r="773" spans="2:2" x14ac:dyDescent="0.3">
      <c r="B773" s="59"/>
    </row>
    <row r="774" spans="2:2" x14ac:dyDescent="0.3">
      <c r="B774" s="59"/>
    </row>
    <row r="775" spans="2:2" x14ac:dyDescent="0.3">
      <c r="B775" s="59"/>
    </row>
    <row r="776" spans="2:2" x14ac:dyDescent="0.3">
      <c r="B776" s="59"/>
    </row>
    <row r="777" spans="2:2" x14ac:dyDescent="0.3">
      <c r="B777" s="59"/>
    </row>
    <row r="778" spans="2:2" x14ac:dyDescent="0.3">
      <c r="B778" s="59"/>
    </row>
    <row r="779" spans="2:2" x14ac:dyDescent="0.3">
      <c r="B779" s="59"/>
    </row>
    <row r="780" spans="2:2" x14ac:dyDescent="0.3">
      <c r="B780" s="59"/>
    </row>
    <row r="781" spans="2:2" x14ac:dyDescent="0.3">
      <c r="B781" s="59"/>
    </row>
    <row r="782" spans="2:2" x14ac:dyDescent="0.3">
      <c r="B782" s="59"/>
    </row>
    <row r="783" spans="2:2" x14ac:dyDescent="0.3">
      <c r="B783" s="59"/>
    </row>
    <row r="784" spans="2:2" x14ac:dyDescent="0.3">
      <c r="B784" s="59"/>
    </row>
    <row r="785" spans="2:2" x14ac:dyDescent="0.3">
      <c r="B785" s="59"/>
    </row>
    <row r="786" spans="2:2" x14ac:dyDescent="0.3">
      <c r="B786" s="59"/>
    </row>
    <row r="787" spans="2:2" x14ac:dyDescent="0.3">
      <c r="B787" s="59"/>
    </row>
    <row r="788" spans="2:2" x14ac:dyDescent="0.3">
      <c r="B788" s="59"/>
    </row>
    <row r="789" spans="2:2" x14ac:dyDescent="0.3">
      <c r="B789" s="59"/>
    </row>
    <row r="790" spans="2:2" x14ac:dyDescent="0.3">
      <c r="B790" s="59"/>
    </row>
    <row r="791" spans="2:2" x14ac:dyDescent="0.3">
      <c r="B791" s="59"/>
    </row>
    <row r="792" spans="2:2" x14ac:dyDescent="0.3">
      <c r="B792" s="59"/>
    </row>
    <row r="793" spans="2:2" x14ac:dyDescent="0.3">
      <c r="B793" s="59"/>
    </row>
    <row r="794" spans="2:2" x14ac:dyDescent="0.3">
      <c r="B794" s="59"/>
    </row>
    <row r="795" spans="2:2" x14ac:dyDescent="0.3">
      <c r="B795" s="59"/>
    </row>
    <row r="796" spans="2:2" x14ac:dyDescent="0.3">
      <c r="B796" s="59"/>
    </row>
    <row r="797" spans="2:2" x14ac:dyDescent="0.3">
      <c r="B797" s="59"/>
    </row>
    <row r="798" spans="2:2" x14ac:dyDescent="0.3">
      <c r="B798" s="59"/>
    </row>
    <row r="799" spans="2:2" x14ac:dyDescent="0.3">
      <c r="B799" s="59"/>
    </row>
    <row r="800" spans="2:2" x14ac:dyDescent="0.3">
      <c r="B800" s="59"/>
    </row>
    <row r="801" spans="2:2" x14ac:dyDescent="0.3">
      <c r="B801" s="59"/>
    </row>
    <row r="802" spans="2:2" x14ac:dyDescent="0.3">
      <c r="B802" s="59"/>
    </row>
    <row r="803" spans="2:2" x14ac:dyDescent="0.3">
      <c r="B803" s="59"/>
    </row>
    <row r="804" spans="2:2" x14ac:dyDescent="0.3">
      <c r="B804" s="59"/>
    </row>
    <row r="805" spans="2:2" x14ac:dyDescent="0.3">
      <c r="B805" s="59"/>
    </row>
    <row r="806" spans="2:2" x14ac:dyDescent="0.3">
      <c r="B806" s="59"/>
    </row>
    <row r="807" spans="2:2" x14ac:dyDescent="0.3">
      <c r="B807" s="59"/>
    </row>
    <row r="808" spans="2:2" x14ac:dyDescent="0.3">
      <c r="B808" s="59"/>
    </row>
    <row r="809" spans="2:2" x14ac:dyDescent="0.3">
      <c r="B809" s="59"/>
    </row>
    <row r="810" spans="2:2" x14ac:dyDescent="0.3">
      <c r="B810" s="59"/>
    </row>
    <row r="811" spans="2:2" x14ac:dyDescent="0.3">
      <c r="B811" s="59"/>
    </row>
    <row r="812" spans="2:2" x14ac:dyDescent="0.3">
      <c r="B812" s="59"/>
    </row>
    <row r="813" spans="2:2" x14ac:dyDescent="0.3">
      <c r="B813" s="59"/>
    </row>
    <row r="814" spans="2:2" x14ac:dyDescent="0.3">
      <c r="B814" s="59"/>
    </row>
    <row r="815" spans="2:2" x14ac:dyDescent="0.3">
      <c r="B815" s="59"/>
    </row>
    <row r="816" spans="2:2" x14ac:dyDescent="0.3">
      <c r="B816" s="59"/>
    </row>
    <row r="817" spans="2:2" x14ac:dyDescent="0.3">
      <c r="B817" s="59"/>
    </row>
    <row r="818" spans="2:2" x14ac:dyDescent="0.3">
      <c r="B818" s="59"/>
    </row>
    <row r="819" spans="2:2" x14ac:dyDescent="0.3">
      <c r="B819" s="59"/>
    </row>
    <row r="820" spans="2:2" x14ac:dyDescent="0.3">
      <c r="B820" s="59"/>
    </row>
    <row r="821" spans="2:2" x14ac:dyDescent="0.3">
      <c r="B821" s="59"/>
    </row>
    <row r="822" spans="2:2" x14ac:dyDescent="0.3">
      <c r="B822" s="59"/>
    </row>
    <row r="823" spans="2:2" x14ac:dyDescent="0.3">
      <c r="B823" s="59"/>
    </row>
    <row r="824" spans="2:2" x14ac:dyDescent="0.3">
      <c r="B824" s="59"/>
    </row>
    <row r="825" spans="2:2" x14ac:dyDescent="0.3">
      <c r="B825" s="59"/>
    </row>
    <row r="826" spans="2:2" x14ac:dyDescent="0.3">
      <c r="B826" s="59"/>
    </row>
    <row r="827" spans="2:2" x14ac:dyDescent="0.3">
      <c r="B827" s="59"/>
    </row>
    <row r="828" spans="2:2" x14ac:dyDescent="0.3">
      <c r="B828" s="59"/>
    </row>
    <row r="829" spans="2:2" x14ac:dyDescent="0.3">
      <c r="B829" s="59"/>
    </row>
    <row r="830" spans="2:2" x14ac:dyDescent="0.3">
      <c r="B830" s="59"/>
    </row>
    <row r="831" spans="2:2" x14ac:dyDescent="0.3">
      <c r="B831" s="59"/>
    </row>
    <row r="832" spans="2:2" x14ac:dyDescent="0.3">
      <c r="B832" s="59"/>
    </row>
    <row r="833" spans="2:2" x14ac:dyDescent="0.3">
      <c r="B833" s="59"/>
    </row>
    <row r="834" spans="2:2" x14ac:dyDescent="0.3">
      <c r="B834" s="59"/>
    </row>
    <row r="835" spans="2:2" x14ac:dyDescent="0.3">
      <c r="B835" s="59"/>
    </row>
    <row r="836" spans="2:2" x14ac:dyDescent="0.3">
      <c r="B836" s="59"/>
    </row>
    <row r="837" spans="2:2" x14ac:dyDescent="0.3">
      <c r="B837" s="59"/>
    </row>
    <row r="838" spans="2:2" x14ac:dyDescent="0.3">
      <c r="B838" s="59"/>
    </row>
    <row r="839" spans="2:2" x14ac:dyDescent="0.3">
      <c r="B839" s="59"/>
    </row>
    <row r="840" spans="2:2" x14ac:dyDescent="0.3">
      <c r="B840" s="59"/>
    </row>
    <row r="841" spans="2:2" x14ac:dyDescent="0.3">
      <c r="B841" s="59"/>
    </row>
    <row r="842" spans="2:2" x14ac:dyDescent="0.3">
      <c r="B842" s="59"/>
    </row>
    <row r="843" spans="2:2" x14ac:dyDescent="0.3">
      <c r="B843" s="59"/>
    </row>
    <row r="844" spans="2:2" x14ac:dyDescent="0.3">
      <c r="B844" s="59"/>
    </row>
    <row r="845" spans="2:2" x14ac:dyDescent="0.3">
      <c r="B845" s="59"/>
    </row>
    <row r="846" spans="2:2" x14ac:dyDescent="0.3">
      <c r="B846" s="59"/>
    </row>
    <row r="847" spans="2:2" x14ac:dyDescent="0.3">
      <c r="B847" s="59"/>
    </row>
    <row r="848" spans="2:2" x14ac:dyDescent="0.3">
      <c r="B848" s="59"/>
    </row>
    <row r="849" spans="2:2" x14ac:dyDescent="0.3">
      <c r="B849" s="59"/>
    </row>
    <row r="850" spans="2:2" x14ac:dyDescent="0.3">
      <c r="B850" s="59"/>
    </row>
    <row r="851" spans="2:2" x14ac:dyDescent="0.3">
      <c r="B851" s="59"/>
    </row>
    <row r="852" spans="2:2" x14ac:dyDescent="0.3">
      <c r="B852" s="59"/>
    </row>
    <row r="853" spans="2:2" x14ac:dyDescent="0.3">
      <c r="B853" s="59"/>
    </row>
    <row r="854" spans="2:2" x14ac:dyDescent="0.3">
      <c r="B854" s="59"/>
    </row>
    <row r="855" spans="2:2" x14ac:dyDescent="0.3">
      <c r="B855" s="59"/>
    </row>
    <row r="856" spans="2:2" x14ac:dyDescent="0.3">
      <c r="B856" s="59"/>
    </row>
    <row r="857" spans="2:2" x14ac:dyDescent="0.3">
      <c r="B857" s="59"/>
    </row>
    <row r="858" spans="2:2" x14ac:dyDescent="0.3">
      <c r="B858" s="59"/>
    </row>
    <row r="859" spans="2:2" x14ac:dyDescent="0.3">
      <c r="B859" s="59"/>
    </row>
    <row r="860" spans="2:2" x14ac:dyDescent="0.3">
      <c r="B860" s="59"/>
    </row>
    <row r="861" spans="2:2" x14ac:dyDescent="0.3">
      <c r="B861" s="59"/>
    </row>
    <row r="862" spans="2:2" x14ac:dyDescent="0.3">
      <c r="B862" s="59"/>
    </row>
    <row r="863" spans="2:2" x14ac:dyDescent="0.3">
      <c r="B863" s="59"/>
    </row>
    <row r="864" spans="2:2" x14ac:dyDescent="0.3">
      <c r="B864" s="59"/>
    </row>
    <row r="865" spans="2:2" x14ac:dyDescent="0.3">
      <c r="B865" s="59"/>
    </row>
    <row r="866" spans="2:2" x14ac:dyDescent="0.3">
      <c r="B866" s="59"/>
    </row>
    <row r="867" spans="2:2" x14ac:dyDescent="0.3">
      <c r="B867" s="59"/>
    </row>
    <row r="868" spans="2:2" x14ac:dyDescent="0.3">
      <c r="B868" s="59"/>
    </row>
    <row r="869" spans="2:2" x14ac:dyDescent="0.3">
      <c r="B869" s="59"/>
    </row>
    <row r="870" spans="2:2" x14ac:dyDescent="0.3">
      <c r="B870" s="59"/>
    </row>
    <row r="871" spans="2:2" x14ac:dyDescent="0.3">
      <c r="B871" s="59"/>
    </row>
    <row r="872" spans="2:2" x14ac:dyDescent="0.3">
      <c r="B872" s="59"/>
    </row>
    <row r="873" spans="2:2" x14ac:dyDescent="0.3">
      <c r="B873" s="59"/>
    </row>
    <row r="874" spans="2:2" x14ac:dyDescent="0.3">
      <c r="B874" s="59"/>
    </row>
    <row r="875" spans="2:2" x14ac:dyDescent="0.3">
      <c r="B875" s="59"/>
    </row>
    <row r="876" spans="2:2" x14ac:dyDescent="0.3">
      <c r="B876" s="59"/>
    </row>
    <row r="877" spans="2:2" x14ac:dyDescent="0.3">
      <c r="B877" s="59"/>
    </row>
    <row r="878" spans="2:2" x14ac:dyDescent="0.3">
      <c r="B878" s="59"/>
    </row>
    <row r="879" spans="2:2" x14ac:dyDescent="0.3">
      <c r="B879" s="59"/>
    </row>
    <row r="880" spans="2:2" x14ac:dyDescent="0.3">
      <c r="B880" s="59"/>
    </row>
    <row r="881" spans="2:2" x14ac:dyDescent="0.3">
      <c r="B881" s="59"/>
    </row>
    <row r="882" spans="2:2" x14ac:dyDescent="0.3">
      <c r="B882" s="59"/>
    </row>
    <row r="883" spans="2:2" x14ac:dyDescent="0.3">
      <c r="B883" s="59"/>
    </row>
    <row r="884" spans="2:2" x14ac:dyDescent="0.3">
      <c r="B884" s="59"/>
    </row>
    <row r="885" spans="2:2" x14ac:dyDescent="0.3">
      <c r="B885" s="59"/>
    </row>
    <row r="886" spans="2:2" x14ac:dyDescent="0.3">
      <c r="B886" s="59"/>
    </row>
    <row r="887" spans="2:2" x14ac:dyDescent="0.3">
      <c r="B887" s="59"/>
    </row>
    <row r="888" spans="2:2" x14ac:dyDescent="0.3">
      <c r="B888" s="59"/>
    </row>
    <row r="889" spans="2:2" x14ac:dyDescent="0.3">
      <c r="B889" s="59"/>
    </row>
    <row r="890" spans="2:2" x14ac:dyDescent="0.3">
      <c r="B890" s="59"/>
    </row>
    <row r="891" spans="2:2" x14ac:dyDescent="0.3">
      <c r="B891" s="59"/>
    </row>
    <row r="892" spans="2:2" x14ac:dyDescent="0.3">
      <c r="B892" s="59"/>
    </row>
    <row r="893" spans="2:2" x14ac:dyDescent="0.3">
      <c r="B893" s="59"/>
    </row>
    <row r="894" spans="2:2" x14ac:dyDescent="0.3">
      <c r="B894" s="59"/>
    </row>
    <row r="895" spans="2:2" x14ac:dyDescent="0.3">
      <c r="B895" s="59"/>
    </row>
    <row r="896" spans="2:2" x14ac:dyDescent="0.3">
      <c r="B896" s="59"/>
    </row>
    <row r="897" spans="2:2" x14ac:dyDescent="0.3">
      <c r="B897" s="59"/>
    </row>
    <row r="898" spans="2:2" x14ac:dyDescent="0.3">
      <c r="B898" s="59"/>
    </row>
    <row r="899" spans="2:2" x14ac:dyDescent="0.3">
      <c r="B899" s="59"/>
    </row>
    <row r="900" spans="2:2" x14ac:dyDescent="0.3">
      <c r="B900" s="59"/>
    </row>
    <row r="901" spans="2:2" x14ac:dyDescent="0.3">
      <c r="B901" s="59"/>
    </row>
    <row r="902" spans="2:2" x14ac:dyDescent="0.3">
      <c r="B902" s="59"/>
    </row>
    <row r="903" spans="2:2" x14ac:dyDescent="0.3">
      <c r="B903" s="59"/>
    </row>
    <row r="904" spans="2:2" x14ac:dyDescent="0.3">
      <c r="B904" s="59"/>
    </row>
    <row r="905" spans="2:2" x14ac:dyDescent="0.3">
      <c r="B905" s="59"/>
    </row>
    <row r="906" spans="2:2" x14ac:dyDescent="0.3">
      <c r="B906" s="59"/>
    </row>
    <row r="907" spans="2:2" x14ac:dyDescent="0.3">
      <c r="B907" s="59"/>
    </row>
    <row r="908" spans="2:2" x14ac:dyDescent="0.3">
      <c r="B908" s="59"/>
    </row>
    <row r="909" spans="2:2" x14ac:dyDescent="0.3">
      <c r="B909" s="59"/>
    </row>
    <row r="910" spans="2:2" x14ac:dyDescent="0.3">
      <c r="B910" s="59"/>
    </row>
    <row r="911" spans="2:2" x14ac:dyDescent="0.3">
      <c r="B911" s="59"/>
    </row>
    <row r="912" spans="2:2" x14ac:dyDescent="0.3">
      <c r="B912" s="59"/>
    </row>
    <row r="913" spans="2:2" x14ac:dyDescent="0.3">
      <c r="B913" s="59"/>
    </row>
    <row r="914" spans="2:2" x14ac:dyDescent="0.3">
      <c r="B914" s="59"/>
    </row>
    <row r="915" spans="2:2" x14ac:dyDescent="0.3">
      <c r="B915" s="59"/>
    </row>
    <row r="916" spans="2:2" x14ac:dyDescent="0.3">
      <c r="B916" s="59"/>
    </row>
    <row r="917" spans="2:2" x14ac:dyDescent="0.3">
      <c r="B917" s="59"/>
    </row>
    <row r="918" spans="2:2" x14ac:dyDescent="0.3">
      <c r="B918" s="59"/>
    </row>
    <row r="919" spans="2:2" x14ac:dyDescent="0.3">
      <c r="B919" s="59"/>
    </row>
    <row r="920" spans="2:2" x14ac:dyDescent="0.3">
      <c r="B920" s="59"/>
    </row>
    <row r="921" spans="2:2" x14ac:dyDescent="0.3">
      <c r="B921" s="59"/>
    </row>
    <row r="922" spans="2:2" x14ac:dyDescent="0.3">
      <c r="B922" s="59"/>
    </row>
    <row r="923" spans="2:2" x14ac:dyDescent="0.3">
      <c r="B923" s="59"/>
    </row>
    <row r="924" spans="2:2" x14ac:dyDescent="0.3">
      <c r="B924" s="59"/>
    </row>
    <row r="925" spans="2:2" x14ac:dyDescent="0.3">
      <c r="B925" s="59"/>
    </row>
    <row r="926" spans="2:2" x14ac:dyDescent="0.3">
      <c r="B926" s="59"/>
    </row>
    <row r="927" spans="2:2" x14ac:dyDescent="0.3">
      <c r="B927" s="59"/>
    </row>
    <row r="928" spans="2:2" x14ac:dyDescent="0.3">
      <c r="B928" s="59"/>
    </row>
    <row r="929" spans="2:2" x14ac:dyDescent="0.3">
      <c r="B929" s="59"/>
    </row>
    <row r="930" spans="2:2" x14ac:dyDescent="0.3">
      <c r="B930" s="59"/>
    </row>
    <row r="931" spans="2:2" x14ac:dyDescent="0.3">
      <c r="B931" s="59"/>
    </row>
    <row r="932" spans="2:2" x14ac:dyDescent="0.3">
      <c r="B932" s="59"/>
    </row>
    <row r="933" spans="2:2" x14ac:dyDescent="0.3">
      <c r="B933" s="59"/>
    </row>
    <row r="934" spans="2:2" x14ac:dyDescent="0.3">
      <c r="B934" s="59"/>
    </row>
    <row r="935" spans="2:2" x14ac:dyDescent="0.3">
      <c r="B935" s="59"/>
    </row>
    <row r="936" spans="2:2" x14ac:dyDescent="0.3">
      <c r="B936" s="59"/>
    </row>
    <row r="937" spans="2:2" x14ac:dyDescent="0.3">
      <c r="B937" s="59"/>
    </row>
    <row r="938" spans="2:2" x14ac:dyDescent="0.3">
      <c r="B938" s="59"/>
    </row>
    <row r="939" spans="2:2" x14ac:dyDescent="0.3">
      <c r="B939" s="59"/>
    </row>
    <row r="940" spans="2:2" x14ac:dyDescent="0.3">
      <c r="B940" s="59"/>
    </row>
    <row r="941" spans="2:2" x14ac:dyDescent="0.3">
      <c r="B941" s="59"/>
    </row>
    <row r="942" spans="2:2" x14ac:dyDescent="0.3">
      <c r="B942" s="59"/>
    </row>
    <row r="943" spans="2:2" x14ac:dyDescent="0.3">
      <c r="B943" s="59"/>
    </row>
    <row r="944" spans="2:2" x14ac:dyDescent="0.3">
      <c r="B944" s="59"/>
    </row>
    <row r="945" spans="2:2" x14ac:dyDescent="0.3">
      <c r="B945" s="59"/>
    </row>
    <row r="946" spans="2:2" x14ac:dyDescent="0.3">
      <c r="B946" s="59"/>
    </row>
    <row r="947" spans="2:2" x14ac:dyDescent="0.3">
      <c r="B947" s="59"/>
    </row>
    <row r="948" spans="2:2" x14ac:dyDescent="0.3">
      <c r="B948" s="59"/>
    </row>
    <row r="949" spans="2:2" x14ac:dyDescent="0.3">
      <c r="B949" s="59"/>
    </row>
    <row r="950" spans="2:2" x14ac:dyDescent="0.3">
      <c r="B950" s="59"/>
    </row>
    <row r="951" spans="2:2" x14ac:dyDescent="0.3">
      <c r="B951" s="59"/>
    </row>
    <row r="952" spans="2:2" x14ac:dyDescent="0.3">
      <c r="B952" s="59"/>
    </row>
    <row r="953" spans="2:2" x14ac:dyDescent="0.3">
      <c r="B953" s="59"/>
    </row>
    <row r="954" spans="2:2" x14ac:dyDescent="0.3">
      <c r="B954" s="59"/>
    </row>
    <row r="955" spans="2:2" x14ac:dyDescent="0.3">
      <c r="B955" s="59"/>
    </row>
    <row r="956" spans="2:2" x14ac:dyDescent="0.3">
      <c r="B956" s="59"/>
    </row>
    <row r="957" spans="2:2" x14ac:dyDescent="0.3">
      <c r="B957" s="59"/>
    </row>
    <row r="958" spans="2:2" x14ac:dyDescent="0.3">
      <c r="B958" s="59"/>
    </row>
    <row r="959" spans="2:2" x14ac:dyDescent="0.3">
      <c r="B959" s="59"/>
    </row>
    <row r="960" spans="2:2" x14ac:dyDescent="0.3">
      <c r="B960" s="59"/>
    </row>
    <row r="961" spans="2:2" x14ac:dyDescent="0.3">
      <c r="B961" s="59"/>
    </row>
    <row r="962" spans="2:2" x14ac:dyDescent="0.3">
      <c r="B962" s="59"/>
    </row>
    <row r="963" spans="2:2" x14ac:dyDescent="0.3">
      <c r="B963" s="59"/>
    </row>
    <row r="964" spans="2:2" x14ac:dyDescent="0.3">
      <c r="B964" s="59"/>
    </row>
    <row r="965" spans="2:2" x14ac:dyDescent="0.3">
      <c r="B965" s="59"/>
    </row>
    <row r="966" spans="2:2" x14ac:dyDescent="0.3">
      <c r="B966" s="59"/>
    </row>
    <row r="967" spans="2:2" x14ac:dyDescent="0.3">
      <c r="B967" s="59"/>
    </row>
    <row r="968" spans="2:2" x14ac:dyDescent="0.3">
      <c r="B968" s="59"/>
    </row>
    <row r="969" spans="2:2" x14ac:dyDescent="0.3">
      <c r="B969" s="59"/>
    </row>
    <row r="970" spans="2:2" x14ac:dyDescent="0.3">
      <c r="B970" s="59"/>
    </row>
    <row r="971" spans="2:2" x14ac:dyDescent="0.3">
      <c r="B971" s="59"/>
    </row>
    <row r="972" spans="2:2" x14ac:dyDescent="0.3">
      <c r="B972" s="59"/>
    </row>
    <row r="973" spans="2:2" x14ac:dyDescent="0.3">
      <c r="B973" s="59"/>
    </row>
    <row r="974" spans="2:2" x14ac:dyDescent="0.3">
      <c r="B974" s="59"/>
    </row>
    <row r="975" spans="2:2" x14ac:dyDescent="0.3">
      <c r="B975" s="59"/>
    </row>
    <row r="976" spans="2:2" x14ac:dyDescent="0.3">
      <c r="B976" s="59"/>
    </row>
    <row r="977" spans="2:2" x14ac:dyDescent="0.3">
      <c r="B977" s="59"/>
    </row>
    <row r="978" spans="2:2" x14ac:dyDescent="0.3">
      <c r="B978" s="59"/>
    </row>
    <row r="979" spans="2:2" x14ac:dyDescent="0.3">
      <c r="B979" s="59"/>
    </row>
    <row r="980" spans="2:2" x14ac:dyDescent="0.3">
      <c r="B980" s="59"/>
    </row>
    <row r="981" spans="2:2" x14ac:dyDescent="0.3">
      <c r="B981" s="59"/>
    </row>
    <row r="982" spans="2:2" x14ac:dyDescent="0.3">
      <c r="B982" s="59"/>
    </row>
    <row r="983" spans="2:2" x14ac:dyDescent="0.3">
      <c r="B983" s="59"/>
    </row>
    <row r="984" spans="2:2" x14ac:dyDescent="0.3">
      <c r="B984" s="59"/>
    </row>
    <row r="985" spans="2:2" x14ac:dyDescent="0.3">
      <c r="B985" s="59"/>
    </row>
    <row r="986" spans="2:2" x14ac:dyDescent="0.3">
      <c r="B986" s="59"/>
    </row>
    <row r="987" spans="2:2" x14ac:dyDescent="0.3">
      <c r="B987" s="59"/>
    </row>
    <row r="988" spans="2:2" x14ac:dyDescent="0.3">
      <c r="B988" s="59"/>
    </row>
    <row r="989" spans="2:2" x14ac:dyDescent="0.3">
      <c r="B989" s="59"/>
    </row>
    <row r="990" spans="2:2" x14ac:dyDescent="0.3">
      <c r="B990" s="59"/>
    </row>
    <row r="991" spans="2:2" x14ac:dyDescent="0.3">
      <c r="B991" s="59"/>
    </row>
    <row r="992" spans="2:2" x14ac:dyDescent="0.3">
      <c r="B992" s="59"/>
    </row>
    <row r="993" spans="2:2" x14ac:dyDescent="0.3">
      <c r="B993" s="59"/>
    </row>
    <row r="994" spans="2:2" x14ac:dyDescent="0.3">
      <c r="B994" s="59"/>
    </row>
    <row r="995" spans="2:2" x14ac:dyDescent="0.3">
      <c r="B995" s="59"/>
    </row>
    <row r="996" spans="2:2" x14ac:dyDescent="0.3">
      <c r="B996" s="59"/>
    </row>
    <row r="997" spans="2:2" x14ac:dyDescent="0.3">
      <c r="B997" s="59"/>
    </row>
    <row r="998" spans="2:2" x14ac:dyDescent="0.3">
      <c r="B998" s="59"/>
    </row>
    <row r="999" spans="2:2" x14ac:dyDescent="0.3">
      <c r="B999" s="59"/>
    </row>
    <row r="1000" spans="2:2" x14ac:dyDescent="0.3">
      <c r="B1000" s="59"/>
    </row>
    <row r="1001" spans="2:2" x14ac:dyDescent="0.3">
      <c r="B1001" s="59"/>
    </row>
    <row r="1002" spans="2:2" x14ac:dyDescent="0.3">
      <c r="B1002" s="59"/>
    </row>
    <row r="1003" spans="2:2" x14ac:dyDescent="0.3">
      <c r="B1003" s="59"/>
    </row>
    <row r="1004" spans="2:2" x14ac:dyDescent="0.3">
      <c r="B1004" s="59"/>
    </row>
    <row r="1005" spans="2:2" x14ac:dyDescent="0.3">
      <c r="B1005" s="59"/>
    </row>
    <row r="1006" spans="2:2" x14ac:dyDescent="0.3">
      <c r="B1006" s="59"/>
    </row>
    <row r="1007" spans="2:2" x14ac:dyDescent="0.3">
      <c r="B1007" s="59"/>
    </row>
    <row r="1008" spans="2:2" x14ac:dyDescent="0.3">
      <c r="B1008" s="59"/>
    </row>
    <row r="1009" spans="2:2" x14ac:dyDescent="0.3">
      <c r="B1009" s="59"/>
    </row>
    <row r="1010" spans="2:2" x14ac:dyDescent="0.3">
      <c r="B1010" s="59"/>
    </row>
    <row r="1011" spans="2:2" x14ac:dyDescent="0.3">
      <c r="B1011" s="59"/>
    </row>
    <row r="1012" spans="2:2" x14ac:dyDescent="0.3">
      <c r="B1012" s="59"/>
    </row>
    <row r="1013" spans="2:2" x14ac:dyDescent="0.3">
      <c r="B1013" s="59"/>
    </row>
    <row r="1014" spans="2:2" x14ac:dyDescent="0.3">
      <c r="B1014" s="59"/>
    </row>
    <row r="1015" spans="2:2" x14ac:dyDescent="0.3">
      <c r="B1015" s="59"/>
    </row>
    <row r="1016" spans="2:2" x14ac:dyDescent="0.3">
      <c r="B1016" s="59"/>
    </row>
    <row r="1017" spans="2:2" x14ac:dyDescent="0.3">
      <c r="B1017" s="59"/>
    </row>
    <row r="1018" spans="2:2" x14ac:dyDescent="0.3">
      <c r="B1018" s="59"/>
    </row>
    <row r="1019" spans="2:2" x14ac:dyDescent="0.3">
      <c r="B1019" s="59"/>
    </row>
    <row r="1020" spans="2:2" x14ac:dyDescent="0.3">
      <c r="B1020" s="59"/>
    </row>
    <row r="1021" spans="2:2" x14ac:dyDescent="0.3">
      <c r="B1021" s="59"/>
    </row>
    <row r="1022" spans="2:2" x14ac:dyDescent="0.3">
      <c r="B1022" s="59"/>
    </row>
    <row r="1023" spans="2:2" x14ac:dyDescent="0.3">
      <c r="B1023" s="59"/>
    </row>
    <row r="1024" spans="2:2" x14ac:dyDescent="0.3">
      <c r="B1024" s="59"/>
    </row>
    <row r="1025" spans="2:2" x14ac:dyDescent="0.3">
      <c r="B1025" s="59"/>
    </row>
    <row r="1026" spans="2:2" x14ac:dyDescent="0.3">
      <c r="B1026" s="59"/>
    </row>
    <row r="1027" spans="2:2" x14ac:dyDescent="0.3">
      <c r="B1027" s="59"/>
    </row>
    <row r="1028" spans="2:2" x14ac:dyDescent="0.3">
      <c r="B1028" s="59"/>
    </row>
    <row r="1029" spans="2:2" x14ac:dyDescent="0.3">
      <c r="B1029" s="59"/>
    </row>
    <row r="1030" spans="2:2" x14ac:dyDescent="0.3">
      <c r="B1030" s="59"/>
    </row>
  </sheetData>
  <autoFilter ref="B1:T342"/>
  <mergeCells count="5">
    <mergeCell ref="B2:G2"/>
    <mergeCell ref="B3:G3"/>
    <mergeCell ref="P5:T5"/>
    <mergeCell ref="K5:O5"/>
    <mergeCell ref="F5:J5"/>
  </mergeCells>
  <conditionalFormatting sqref="B321:B342">
    <cfRule type="duplicateValues" dxfId="10" priority="12"/>
  </conditionalFormatting>
  <conditionalFormatting sqref="B321:B342">
    <cfRule type="duplicateValues" dxfId="9" priority="13"/>
  </conditionalFormatting>
  <conditionalFormatting sqref="B321:B342">
    <cfRule type="duplicateValues" dxfId="8" priority="14"/>
  </conditionalFormatting>
  <conditionalFormatting sqref="B321:B342">
    <cfRule type="duplicateValues" dxfId="7" priority="15"/>
  </conditionalFormatting>
  <conditionalFormatting sqref="B321:B342">
    <cfRule type="duplicateValues" dxfId="6" priority="16"/>
  </conditionalFormatting>
  <conditionalFormatting sqref="B322:B342">
    <cfRule type="duplicateValues" dxfId="5" priority="17"/>
  </conditionalFormatting>
  <conditionalFormatting sqref="B322:B342">
    <cfRule type="duplicateValues" dxfId="4" priority="18"/>
  </conditionalFormatting>
  <conditionalFormatting sqref="B322:B342">
    <cfRule type="duplicateValues" dxfId="3" priority="19"/>
  </conditionalFormatting>
  <conditionalFormatting sqref="B322:B342">
    <cfRule type="duplicateValues" dxfId="2" priority="20"/>
  </conditionalFormatting>
  <conditionalFormatting sqref="B322:B342">
    <cfRule type="duplicateValues" dxfId="1" priority="21"/>
  </conditionalFormatting>
  <conditionalFormatting sqref="B322:B342">
    <cfRule type="duplicateValues" dxfId="0" priority="22"/>
  </conditionalFormatting>
  <pageMargins left="0.70866141732283472" right="0.70866141732283472" top="0.74803149606299213" bottom="0.74803149606299213" header="0.31496062992125984" footer="0.31496062992125984"/>
  <pageSetup paperSize="9" scale="2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zoomScale="90" zoomScaleNormal="90" workbookViewId="0">
      <selection activeCell="B4" sqref="B4"/>
    </sheetView>
  </sheetViews>
  <sheetFormatPr defaultRowHeight="14.4" x14ac:dyDescent="0.3"/>
  <cols>
    <col min="1" max="1" width="36.21875" customWidth="1"/>
    <col min="2" max="2" width="10.77734375" customWidth="1"/>
    <col min="4" max="6" width="12.21875" customWidth="1"/>
    <col min="7" max="7" width="16.21875" customWidth="1"/>
  </cols>
  <sheetData>
    <row r="1" spans="1:9" x14ac:dyDescent="0.3">
      <c r="A1" t="s">
        <v>24</v>
      </c>
    </row>
    <row r="2" spans="1:9" ht="28.8" x14ac:dyDescent="0.3">
      <c r="A2" s="2" t="s">
        <v>10</v>
      </c>
      <c r="B2" s="5" t="s">
        <v>18</v>
      </c>
      <c r="C2" s="2" t="s">
        <v>11</v>
      </c>
      <c r="D2" s="2" t="s">
        <v>19</v>
      </c>
      <c r="E2" s="2"/>
      <c r="F2" s="2" t="s">
        <v>29</v>
      </c>
    </row>
    <row r="3" spans="1:9" x14ac:dyDescent="0.3">
      <c r="A3" s="3" t="s">
        <v>20</v>
      </c>
      <c r="B3" s="6">
        <f>10.4*(2.5-1)</f>
        <v>15.600000000000001</v>
      </c>
      <c r="C3" s="4" t="s">
        <v>3</v>
      </c>
      <c r="D3" s="4"/>
      <c r="E3" s="4"/>
      <c r="F3" s="4"/>
      <c r="G3" t="s">
        <v>21</v>
      </c>
      <c r="H3" s="1">
        <f>(0.12*2+0.52*2+(0.52-0.048)*2)*1</f>
        <v>2.2240000000000002</v>
      </c>
      <c r="I3" t="s">
        <v>22</v>
      </c>
    </row>
    <row r="4" spans="1:9" x14ac:dyDescent="0.3">
      <c r="A4" s="3" t="s">
        <v>25</v>
      </c>
      <c r="B4" s="6">
        <f>5.8*0.2*4</f>
        <v>4.6399999999999997</v>
      </c>
      <c r="C4" s="4" t="s">
        <v>3</v>
      </c>
      <c r="D4" s="4"/>
      <c r="E4" s="4"/>
      <c r="F4" s="4"/>
      <c r="G4" t="s">
        <v>21</v>
      </c>
      <c r="H4">
        <f>0.075*4*1</f>
        <v>0.3</v>
      </c>
      <c r="I4" t="s">
        <v>22</v>
      </c>
    </row>
    <row r="5" spans="1:9" ht="22.8" x14ac:dyDescent="0.3">
      <c r="A5" s="3" t="s">
        <v>12</v>
      </c>
      <c r="B5" s="6">
        <f>0.15*0.12*2*31.4</f>
        <v>1.1303999999999998</v>
      </c>
      <c r="C5" s="4" t="s">
        <v>3</v>
      </c>
      <c r="D5" s="4"/>
      <c r="E5" s="4"/>
      <c r="F5" s="4"/>
    </row>
    <row r="6" spans="1:9" x14ac:dyDescent="0.3">
      <c r="A6" s="3" t="s">
        <v>15</v>
      </c>
      <c r="B6" s="6">
        <f>4*2</f>
        <v>8</v>
      </c>
      <c r="C6" s="4" t="s">
        <v>2</v>
      </c>
      <c r="D6" s="4"/>
      <c r="E6" s="4"/>
      <c r="F6" s="4"/>
    </row>
    <row r="7" spans="1:9" x14ac:dyDescent="0.3">
      <c r="A7" s="3" t="s">
        <v>27</v>
      </c>
      <c r="B7" s="6">
        <f>((B3/10.4)*H3+(B4/5.8)*H4)*0.125</f>
        <v>0.44700000000000001</v>
      </c>
      <c r="C7" s="4" t="s">
        <v>3</v>
      </c>
      <c r="D7" s="4"/>
      <c r="E7" s="4"/>
      <c r="F7" s="4"/>
    </row>
    <row r="8" spans="1:9" ht="34.200000000000003" customHeight="1" x14ac:dyDescent="0.3">
      <c r="A8" s="3" t="s">
        <v>13</v>
      </c>
      <c r="B8" s="6"/>
      <c r="C8" s="4" t="s">
        <v>2</v>
      </c>
      <c r="D8" s="4"/>
      <c r="E8" s="4"/>
      <c r="F8" s="158" t="s">
        <v>28</v>
      </c>
    </row>
    <row r="9" spans="1:9" x14ac:dyDescent="0.3">
      <c r="A9" s="3" t="s">
        <v>14</v>
      </c>
      <c r="B9" s="6">
        <f>B8</f>
        <v>0</v>
      </c>
      <c r="C9" s="4" t="s">
        <v>2</v>
      </c>
      <c r="D9" s="4"/>
      <c r="E9" s="4"/>
      <c r="F9" s="159"/>
    </row>
    <row r="10" spans="1:9" x14ac:dyDescent="0.3">
      <c r="A10" s="3" t="s">
        <v>16</v>
      </c>
      <c r="B10" s="6">
        <f>B9*0.5</f>
        <v>0</v>
      </c>
      <c r="C10" s="4" t="s">
        <v>17</v>
      </c>
      <c r="D10" s="4"/>
      <c r="E10" s="7"/>
      <c r="F10" s="160"/>
    </row>
    <row r="12" spans="1:9" x14ac:dyDescent="0.3">
      <c r="A12" t="s">
        <v>23</v>
      </c>
    </row>
    <row r="13" spans="1:9" x14ac:dyDescent="0.3">
      <c r="A13" t="s">
        <v>26</v>
      </c>
    </row>
  </sheetData>
  <mergeCells count="1">
    <mergeCell ref="F8:F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ЛЗВ ОВ Б1</vt:lpstr>
      <vt:lpstr>Неподвижная опора (расчёт)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PTO-User</dc:creator>
  <cp:lastModifiedBy>User</cp:lastModifiedBy>
  <cp:lastPrinted>2024-03-26T10:22:32Z</cp:lastPrinted>
  <dcterms:created xsi:type="dcterms:W3CDTF">2015-06-05T18:19:34Z</dcterms:created>
  <dcterms:modified xsi:type="dcterms:W3CDTF">2025-08-07T07:18:32Z</dcterms:modified>
</cp:coreProperties>
</file>